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88" windowWidth="15576" windowHeight="7500"/>
  </bookViews>
  <sheets>
    <sheet name="2b" sheetId="2" r:id="rId1"/>
    <sheet name="2c-TH" sheetId="3" r:id="rId2"/>
    <sheet name="2c-CHI TIET" sheetId="5" r:id="rId3"/>
  </sheets>
  <definedNames>
    <definedName name="_xlnm._FilterDatabase" localSheetId="2" hidden="1">'2c-CHI TIET'!$A$7:$S$194</definedName>
    <definedName name="chuong_pl_13" localSheetId="0">'2b'!$K$1</definedName>
    <definedName name="chuong_pl_13_name" localSheetId="0">'2b'!$A$2</definedName>
    <definedName name="chuong_pl_13_name_name" localSheetId="0">'2b'!$A$3</definedName>
    <definedName name="chuong_pl_14" localSheetId="1">'2c-TH'!$T$1</definedName>
    <definedName name="chuong_pl_14_name" localSheetId="1">'2c-TH'!$A$2</definedName>
    <definedName name="chuong_pl_14_name_name" localSheetId="1">'2c-TH'!$A$3</definedName>
    <definedName name="_xlnm.Print_Titles" localSheetId="0">'2b'!$A:$L,'2b'!$7:$9</definedName>
    <definedName name="_xlnm.Print_Titles" localSheetId="2">'2c-CHI TIET'!$A:$S,'2c-CHI TIET'!$4:$7</definedName>
    <definedName name="_xlnm.Print_Titles" localSheetId="1">'2c-TH'!$G:$U,'2c-TH'!$7:$11</definedName>
  </definedNames>
  <calcPr calcId="144525"/>
</workbook>
</file>

<file path=xl/calcChain.xml><?xml version="1.0" encoding="utf-8"?>
<calcChain xmlns="http://schemas.openxmlformats.org/spreadsheetml/2006/main">
  <c r="P26" i="3" l="1"/>
  <c r="P23" i="3"/>
  <c r="P29" i="3" s="1"/>
  <c r="J29" i="3"/>
  <c r="J23" i="3"/>
  <c r="R89" i="5"/>
  <c r="G86" i="5"/>
  <c r="G85" i="5"/>
  <c r="F86" i="5"/>
  <c r="R85" i="5"/>
  <c r="Q85" i="5"/>
  <c r="F85" i="5" s="1"/>
  <c r="R86" i="5"/>
  <c r="R82" i="5"/>
  <c r="G77" i="5"/>
  <c r="F77" i="5"/>
  <c r="R76" i="5"/>
  <c r="G76" i="5" s="1"/>
  <c r="Q76" i="5"/>
  <c r="F76" i="5" s="1"/>
  <c r="R77" i="5"/>
  <c r="F70" i="5"/>
  <c r="F71" i="5"/>
  <c r="F72" i="5"/>
  <c r="F73" i="5"/>
  <c r="F74" i="5"/>
  <c r="F75" i="5"/>
  <c r="F69" i="5"/>
  <c r="R73" i="5"/>
  <c r="R71" i="5"/>
  <c r="G71" i="5" s="1"/>
  <c r="R44" i="5"/>
  <c r="G185" i="5"/>
  <c r="F185" i="5"/>
  <c r="J185" i="5"/>
  <c r="I185" i="5"/>
  <c r="I191" i="5"/>
  <c r="F192" i="5"/>
  <c r="F191" i="5" s="1"/>
  <c r="J192" i="5"/>
  <c r="J191" i="5" s="1"/>
  <c r="I189" i="5"/>
  <c r="G188" i="5"/>
  <c r="G187" i="5"/>
  <c r="G186" i="5" s="1"/>
  <c r="F188" i="5"/>
  <c r="F187" i="5"/>
  <c r="F186" i="5" s="1"/>
  <c r="J186" i="5"/>
  <c r="I186" i="5"/>
  <c r="J188" i="5"/>
  <c r="J187" i="5"/>
  <c r="J190" i="5"/>
  <c r="J189" i="5" s="1"/>
  <c r="F190" i="5"/>
  <c r="G190" i="5" s="1"/>
  <c r="G189" i="5" s="1"/>
  <c r="I178" i="5"/>
  <c r="F178" i="5" s="1"/>
  <c r="F179" i="5"/>
  <c r="J179" i="5"/>
  <c r="G179" i="5" s="1"/>
  <c r="G64" i="5"/>
  <c r="F64" i="5"/>
  <c r="J64" i="5"/>
  <c r="F189" i="5" l="1"/>
  <c r="G192" i="5"/>
  <c r="G191" i="5" s="1"/>
  <c r="P21" i="3"/>
  <c r="D34" i="2" l="1"/>
  <c r="E34" i="2" s="1"/>
  <c r="D14" i="2"/>
  <c r="E14" i="2" s="1"/>
  <c r="J182" i="5"/>
  <c r="G182" i="5" s="1"/>
  <c r="F182" i="5" s="1"/>
  <c r="J180" i="5"/>
  <c r="I162" i="5"/>
  <c r="F165" i="5"/>
  <c r="J165" i="5"/>
  <c r="G165" i="5" s="1"/>
  <c r="Q27" i="5"/>
  <c r="R28" i="5"/>
  <c r="R27" i="5" s="1"/>
  <c r="R25" i="5"/>
  <c r="J32" i="3" l="1"/>
  <c r="G180" i="5"/>
  <c r="F180" i="5" s="1"/>
  <c r="I92" i="5"/>
  <c r="G31" i="2" l="1"/>
  <c r="R91" i="5" l="1"/>
  <c r="R90" i="5"/>
  <c r="Q87" i="5"/>
  <c r="F88" i="5"/>
  <c r="F89" i="5"/>
  <c r="F90" i="5"/>
  <c r="F91" i="5"/>
  <c r="R83" i="5"/>
  <c r="Q80" i="5"/>
  <c r="F81" i="5"/>
  <c r="F82" i="5"/>
  <c r="F83" i="5"/>
  <c r="F84" i="5"/>
  <c r="R69" i="5"/>
  <c r="R68" i="5" s="1"/>
  <c r="Q68" i="5"/>
  <c r="F63" i="5"/>
  <c r="F65" i="5"/>
  <c r="F66" i="5"/>
  <c r="F67" i="5"/>
  <c r="F57" i="5"/>
  <c r="F58" i="5"/>
  <c r="F59" i="5"/>
  <c r="F35" i="5"/>
  <c r="F36" i="5"/>
  <c r="F38" i="5"/>
  <c r="F39" i="5"/>
  <c r="F40" i="5"/>
  <c r="F41" i="5"/>
  <c r="F43" i="5"/>
  <c r="F44" i="5"/>
  <c r="F45" i="5"/>
  <c r="F33" i="5"/>
  <c r="F31" i="5"/>
  <c r="F32" i="5"/>
  <c r="F30" i="5"/>
  <c r="F28" i="5"/>
  <c r="F25" i="5"/>
  <c r="F26" i="5"/>
  <c r="F24" i="5"/>
  <c r="R63" i="5"/>
  <c r="R62" i="5" s="1"/>
  <c r="Q62" i="5"/>
  <c r="R58" i="5"/>
  <c r="R59" i="5"/>
  <c r="R60" i="5"/>
  <c r="R61" i="5"/>
  <c r="R57" i="5"/>
  <c r="Q56" i="5"/>
  <c r="S56" i="5"/>
  <c r="I56" i="5"/>
  <c r="R43" i="5"/>
  <c r="R42" i="5" s="1"/>
  <c r="Q42" i="5"/>
  <c r="I42" i="5"/>
  <c r="K23" i="5"/>
  <c r="K8" i="5" s="1"/>
  <c r="K194" i="5" s="1"/>
  <c r="L23" i="5"/>
  <c r="L8" i="5" s="1"/>
  <c r="M23" i="5"/>
  <c r="M8" i="5" s="1"/>
  <c r="N23" i="5"/>
  <c r="N8" i="5" s="1"/>
  <c r="N194" i="5" s="1"/>
  <c r="O23" i="5"/>
  <c r="O8" i="5" s="1"/>
  <c r="O194" i="5" s="1"/>
  <c r="P23" i="5"/>
  <c r="P8" i="5" s="1"/>
  <c r="P194" i="5" s="1"/>
  <c r="Q23" i="5"/>
  <c r="S23" i="5"/>
  <c r="S8" i="5" s="1"/>
  <c r="S194" i="5" s="1"/>
  <c r="I23" i="5"/>
  <c r="R26" i="5"/>
  <c r="J26" i="5"/>
  <c r="R24" i="5"/>
  <c r="S106" i="3"/>
  <c r="P25" i="3"/>
  <c r="P28" i="3" s="1"/>
  <c r="I154" i="5"/>
  <c r="F154" i="5" s="1"/>
  <c r="I166" i="5"/>
  <c r="F166" i="5" s="1"/>
  <c r="F162" i="5"/>
  <c r="I173" i="5"/>
  <c r="F173" i="5" s="1"/>
  <c r="I149" i="5"/>
  <c r="I140" i="5"/>
  <c r="F140" i="5" s="1"/>
  <c r="I134" i="5"/>
  <c r="I130" i="5"/>
  <c r="F130" i="5" s="1"/>
  <c r="I111" i="5"/>
  <c r="I52" i="5"/>
  <c r="I87" i="5"/>
  <c r="I80" i="5"/>
  <c r="I68" i="5"/>
  <c r="I46" i="5"/>
  <c r="I37" i="5"/>
  <c r="F37" i="5" s="1"/>
  <c r="I29" i="5"/>
  <c r="F29" i="5" s="1"/>
  <c r="I13" i="5"/>
  <c r="J63" i="5"/>
  <c r="G63" i="5" s="1"/>
  <c r="I62" i="5"/>
  <c r="J55" i="5"/>
  <c r="G55" i="5" s="1"/>
  <c r="F55" i="5"/>
  <c r="F54" i="5"/>
  <c r="J54" i="5"/>
  <c r="G54" i="5" s="1"/>
  <c r="J177" i="5"/>
  <c r="G177" i="5" s="1"/>
  <c r="J164" i="5"/>
  <c r="G164" i="5" s="1"/>
  <c r="J163" i="5"/>
  <c r="F164" i="5"/>
  <c r="F163" i="5"/>
  <c r="F161" i="5"/>
  <c r="J161" i="5"/>
  <c r="G161" i="5" s="1"/>
  <c r="J150" i="5"/>
  <c r="G150" i="5" s="1"/>
  <c r="F150" i="5"/>
  <c r="F142" i="5"/>
  <c r="J142" i="5"/>
  <c r="G142" i="5" s="1"/>
  <c r="J133" i="5"/>
  <c r="G133" i="5" s="1"/>
  <c r="J131" i="5"/>
  <c r="J114" i="5"/>
  <c r="G114" i="5" s="1"/>
  <c r="F114" i="5"/>
  <c r="J184" i="5"/>
  <c r="J183" i="5" s="1"/>
  <c r="G183" i="5" s="1"/>
  <c r="F184" i="5"/>
  <c r="I183" i="5"/>
  <c r="F183" i="5" s="1"/>
  <c r="J181" i="5"/>
  <c r="J178" i="5" s="1"/>
  <c r="F181" i="5"/>
  <c r="J176" i="5"/>
  <c r="G176" i="5" s="1"/>
  <c r="F176" i="5"/>
  <c r="J175" i="5"/>
  <c r="G175" i="5" s="1"/>
  <c r="F175" i="5"/>
  <c r="J174" i="5"/>
  <c r="G174" i="5" s="1"/>
  <c r="F174" i="5"/>
  <c r="J172" i="5"/>
  <c r="G172" i="5" s="1"/>
  <c r="F172" i="5"/>
  <c r="I171" i="5"/>
  <c r="F171" i="5" s="1"/>
  <c r="J170" i="5"/>
  <c r="G170" i="5" s="1"/>
  <c r="F170" i="5"/>
  <c r="J169" i="5"/>
  <c r="G169" i="5" s="1"/>
  <c r="F169" i="5"/>
  <c r="J168" i="5"/>
  <c r="G168" i="5" s="1"/>
  <c r="F168" i="5"/>
  <c r="J167" i="5"/>
  <c r="G167" i="5"/>
  <c r="F167" i="5"/>
  <c r="J160" i="5"/>
  <c r="G160" i="5" s="1"/>
  <c r="F160" i="5"/>
  <c r="J159" i="5"/>
  <c r="G159" i="5" s="1"/>
  <c r="F159" i="5"/>
  <c r="J158" i="5"/>
  <c r="G158" i="5" s="1"/>
  <c r="F158" i="5"/>
  <c r="J157" i="5"/>
  <c r="G157" i="5" s="1"/>
  <c r="F157" i="5"/>
  <c r="J156" i="5"/>
  <c r="G156" i="5" s="1"/>
  <c r="F156" i="5"/>
  <c r="J155" i="5"/>
  <c r="F155" i="5"/>
  <c r="J153" i="5"/>
  <c r="G153" i="5" s="1"/>
  <c r="F153" i="5"/>
  <c r="J152" i="5"/>
  <c r="G152" i="5" s="1"/>
  <c r="F152" i="5"/>
  <c r="J151" i="5"/>
  <c r="F151" i="5"/>
  <c r="F149" i="5"/>
  <c r="J148" i="5"/>
  <c r="G148" i="5" s="1"/>
  <c r="F148" i="5"/>
  <c r="J147" i="5"/>
  <c r="G147" i="5" s="1"/>
  <c r="F147" i="5"/>
  <c r="J146" i="5"/>
  <c r="G146" i="5" s="1"/>
  <c r="F146" i="5"/>
  <c r="J145" i="5"/>
  <c r="G145" i="5" s="1"/>
  <c r="F145" i="5"/>
  <c r="J144" i="5"/>
  <c r="F144" i="5"/>
  <c r="I143" i="5"/>
  <c r="F143" i="5" s="1"/>
  <c r="J141" i="5"/>
  <c r="G141" i="5" s="1"/>
  <c r="F141" i="5"/>
  <c r="J139" i="5"/>
  <c r="G139" i="5" s="1"/>
  <c r="F139" i="5"/>
  <c r="J138" i="5"/>
  <c r="G138" i="5" s="1"/>
  <c r="F138" i="5"/>
  <c r="J137" i="5"/>
  <c r="G137" i="5" s="1"/>
  <c r="F137" i="5"/>
  <c r="J136" i="5"/>
  <c r="G136" i="5" s="1"/>
  <c r="F136" i="5"/>
  <c r="J135" i="5"/>
  <c r="G135" i="5" s="1"/>
  <c r="F135" i="5"/>
  <c r="J132" i="5"/>
  <c r="G132" i="5" s="1"/>
  <c r="F132" i="5"/>
  <c r="F131" i="5"/>
  <c r="J129" i="5"/>
  <c r="G129" i="5" s="1"/>
  <c r="F129" i="5"/>
  <c r="J128" i="5"/>
  <c r="G128" i="5" s="1"/>
  <c r="F128" i="5"/>
  <c r="J127" i="5"/>
  <c r="G127" i="5" s="1"/>
  <c r="F127" i="5"/>
  <c r="J126" i="5"/>
  <c r="G126" i="5" s="1"/>
  <c r="F126" i="5"/>
  <c r="I125" i="5"/>
  <c r="F125" i="5" s="1"/>
  <c r="J124" i="5"/>
  <c r="G124" i="5" s="1"/>
  <c r="F124" i="5"/>
  <c r="J123" i="5"/>
  <c r="F123" i="5"/>
  <c r="I122" i="5"/>
  <c r="F122" i="5" s="1"/>
  <c r="J121" i="5"/>
  <c r="G121" i="5" s="1"/>
  <c r="F121" i="5"/>
  <c r="J120" i="5"/>
  <c r="G120" i="5" s="1"/>
  <c r="F120" i="5"/>
  <c r="J119" i="5"/>
  <c r="G119" i="5" s="1"/>
  <c r="F119" i="5"/>
  <c r="J118" i="5"/>
  <c r="F118" i="5"/>
  <c r="I117" i="5"/>
  <c r="F117" i="5" s="1"/>
  <c r="J116" i="5"/>
  <c r="J115" i="5" s="1"/>
  <c r="G115" i="5" s="1"/>
  <c r="F116" i="5"/>
  <c r="I115" i="5"/>
  <c r="F115" i="5" s="1"/>
  <c r="J113" i="5"/>
  <c r="G113" i="5" s="1"/>
  <c r="F113" i="5"/>
  <c r="J112" i="5"/>
  <c r="G112" i="5" s="1"/>
  <c r="F112" i="5"/>
  <c r="F111" i="5"/>
  <c r="J110" i="5"/>
  <c r="G110" i="5" s="1"/>
  <c r="F110" i="5"/>
  <c r="J109" i="5"/>
  <c r="G109" i="5" s="1"/>
  <c r="F109" i="5"/>
  <c r="J108" i="5"/>
  <c r="G108" i="5" s="1"/>
  <c r="F108" i="5"/>
  <c r="J107" i="5"/>
  <c r="G107" i="5" s="1"/>
  <c r="F107" i="5"/>
  <c r="J106" i="5"/>
  <c r="G106" i="5" s="1"/>
  <c r="F106" i="5"/>
  <c r="J105" i="5"/>
  <c r="G105" i="5" s="1"/>
  <c r="F105" i="5"/>
  <c r="J104" i="5"/>
  <c r="G104" i="5" s="1"/>
  <c r="F104" i="5"/>
  <c r="J103" i="5"/>
  <c r="G103" i="5" s="1"/>
  <c r="F103" i="5"/>
  <c r="J102" i="5"/>
  <c r="F102" i="5"/>
  <c r="I101" i="5"/>
  <c r="F101" i="5" s="1"/>
  <c r="J100" i="5"/>
  <c r="J99" i="5" s="1"/>
  <c r="G99" i="5" s="1"/>
  <c r="F100" i="5"/>
  <c r="I99" i="5"/>
  <c r="F99" i="5" s="1"/>
  <c r="J98" i="5"/>
  <c r="J97" i="5" s="1"/>
  <c r="G97" i="5" s="1"/>
  <c r="F98" i="5"/>
  <c r="I97" i="5"/>
  <c r="J93" i="5"/>
  <c r="J89" i="5"/>
  <c r="G89" i="5" s="1"/>
  <c r="J90" i="5"/>
  <c r="J91" i="5"/>
  <c r="J88" i="5"/>
  <c r="J86" i="5"/>
  <c r="J82" i="5"/>
  <c r="G82" i="5" s="1"/>
  <c r="J83" i="5"/>
  <c r="J84" i="5"/>
  <c r="G84" i="5" s="1"/>
  <c r="J81" i="5"/>
  <c r="J70" i="5"/>
  <c r="G70" i="5" s="1"/>
  <c r="J72" i="5"/>
  <c r="G72" i="5" s="1"/>
  <c r="J73" i="5"/>
  <c r="G73" i="5" s="1"/>
  <c r="J74" i="5"/>
  <c r="G74" i="5" s="1"/>
  <c r="J75" i="5"/>
  <c r="G75" i="5" s="1"/>
  <c r="J69" i="5"/>
  <c r="J66" i="5"/>
  <c r="G66" i="5" s="1"/>
  <c r="J67" i="5"/>
  <c r="G67" i="5" s="1"/>
  <c r="J65" i="5"/>
  <c r="J58" i="5"/>
  <c r="J59" i="5"/>
  <c r="J60" i="5"/>
  <c r="J61" i="5"/>
  <c r="J57" i="5"/>
  <c r="J53" i="5"/>
  <c r="J48" i="5"/>
  <c r="J49" i="5"/>
  <c r="J50" i="5"/>
  <c r="J51" i="5"/>
  <c r="J47" i="5"/>
  <c r="J36" i="5"/>
  <c r="G36" i="5" s="1"/>
  <c r="J44" i="5"/>
  <c r="G44" i="5" s="1"/>
  <c r="J45" i="5"/>
  <c r="G45" i="5" s="1"/>
  <c r="J43" i="5"/>
  <c r="J39" i="5"/>
  <c r="G39" i="5" s="1"/>
  <c r="J40" i="5"/>
  <c r="G40" i="5" s="1"/>
  <c r="J41" i="5"/>
  <c r="G41" i="5" s="1"/>
  <c r="J38" i="5"/>
  <c r="G38" i="5" s="1"/>
  <c r="J35" i="5"/>
  <c r="G35" i="5" s="1"/>
  <c r="J31" i="5"/>
  <c r="G31" i="5" s="1"/>
  <c r="J32" i="5"/>
  <c r="G32" i="5" s="1"/>
  <c r="J33" i="5"/>
  <c r="G33" i="5" s="1"/>
  <c r="J30" i="5"/>
  <c r="G30" i="5" s="1"/>
  <c r="J28" i="5"/>
  <c r="G28" i="5" s="1"/>
  <c r="J25" i="5"/>
  <c r="G25" i="5" s="1"/>
  <c r="J24" i="5"/>
  <c r="J15" i="5"/>
  <c r="J16" i="5"/>
  <c r="J17" i="5"/>
  <c r="J18" i="5"/>
  <c r="J19" i="5"/>
  <c r="J20" i="5"/>
  <c r="J21" i="5"/>
  <c r="J22" i="5"/>
  <c r="J14" i="5"/>
  <c r="J12" i="5"/>
  <c r="J10" i="5"/>
  <c r="G91" i="5" l="1"/>
  <c r="I96" i="5"/>
  <c r="F96" i="5" s="1"/>
  <c r="G96" i="5" s="1"/>
  <c r="Q8" i="5"/>
  <c r="G98" i="5"/>
  <c r="G100" i="5"/>
  <c r="G116" i="5"/>
  <c r="G178" i="5"/>
  <c r="G163" i="5"/>
  <c r="J162" i="5"/>
  <c r="G162" i="5" s="1"/>
  <c r="J23" i="5"/>
  <c r="G43" i="5"/>
  <c r="J52" i="5"/>
  <c r="G52" i="5" s="1"/>
  <c r="G26" i="5"/>
  <c r="F42" i="5"/>
  <c r="J80" i="5"/>
  <c r="G59" i="5"/>
  <c r="J87" i="5"/>
  <c r="G57" i="5"/>
  <c r="G58" i="5"/>
  <c r="J68" i="5"/>
  <c r="G68" i="5" s="1"/>
  <c r="F23" i="5"/>
  <c r="F56" i="5"/>
  <c r="R87" i="5"/>
  <c r="J62" i="5"/>
  <c r="G62" i="5" s="1"/>
  <c r="J143" i="5"/>
  <c r="G143" i="5" s="1"/>
  <c r="J166" i="5"/>
  <c r="G166" i="5" s="1"/>
  <c r="J171" i="5"/>
  <c r="G171" i="5" s="1"/>
  <c r="F62" i="5"/>
  <c r="F87" i="5"/>
  <c r="R23" i="5"/>
  <c r="G23" i="5" s="1"/>
  <c r="J111" i="5"/>
  <c r="J140" i="5"/>
  <c r="G140" i="5" s="1"/>
  <c r="J42" i="5"/>
  <c r="G42" i="5" s="1"/>
  <c r="G24" i="5"/>
  <c r="J56" i="5"/>
  <c r="G65" i="5"/>
  <c r="F68" i="5"/>
  <c r="G81" i="5"/>
  <c r="G83" i="5"/>
  <c r="G90" i="5"/>
  <c r="G144" i="5"/>
  <c r="G181" i="5"/>
  <c r="G184" i="5"/>
  <c r="J149" i="5"/>
  <c r="G149" i="5" s="1"/>
  <c r="G69" i="5"/>
  <c r="F80" i="5"/>
  <c r="G88" i="5"/>
  <c r="J101" i="5"/>
  <c r="G101" i="5" s="1"/>
  <c r="J117" i="5"/>
  <c r="G117" i="5" s="1"/>
  <c r="R80" i="5"/>
  <c r="R56" i="5"/>
  <c r="J154" i="5"/>
  <c r="G154" i="5" s="1"/>
  <c r="F134" i="5"/>
  <c r="F177" i="5"/>
  <c r="J173" i="5"/>
  <c r="G173" i="5" s="1"/>
  <c r="G155" i="5"/>
  <c r="J134" i="5"/>
  <c r="G134" i="5" s="1"/>
  <c r="F133" i="5"/>
  <c r="J130" i="5"/>
  <c r="G130" i="5" s="1"/>
  <c r="G131" i="5"/>
  <c r="J125" i="5"/>
  <c r="G125" i="5" s="1"/>
  <c r="J122" i="5"/>
  <c r="G122" i="5" s="1"/>
  <c r="G102" i="5"/>
  <c r="G118" i="5"/>
  <c r="G123" i="5"/>
  <c r="G151" i="5"/>
  <c r="M96" i="5"/>
  <c r="M194" i="5" s="1"/>
  <c r="L96" i="5"/>
  <c r="L194" i="5" s="1"/>
  <c r="J95" i="5"/>
  <c r="G95" i="5" s="1"/>
  <c r="F95" i="5"/>
  <c r="I94" i="5"/>
  <c r="F94" i="5" s="1"/>
  <c r="G93" i="5"/>
  <c r="F93" i="5"/>
  <c r="J92" i="5"/>
  <c r="G92" i="5" s="1"/>
  <c r="F92" i="5"/>
  <c r="J85" i="5"/>
  <c r="I85" i="5"/>
  <c r="G53" i="5"/>
  <c r="F53" i="5"/>
  <c r="F52" i="5"/>
  <c r="G51" i="5"/>
  <c r="F51" i="5"/>
  <c r="G50" i="5"/>
  <c r="F50" i="5"/>
  <c r="G49" i="5"/>
  <c r="F49" i="5"/>
  <c r="G48" i="5"/>
  <c r="F48" i="5"/>
  <c r="G47" i="5"/>
  <c r="F47" i="5"/>
  <c r="J46" i="5"/>
  <c r="G46" i="5" s="1"/>
  <c r="F46" i="5"/>
  <c r="J37" i="5"/>
  <c r="G37" i="5" s="1"/>
  <c r="J34" i="5"/>
  <c r="G34" i="5" s="1"/>
  <c r="I34" i="5"/>
  <c r="F34" i="5" s="1"/>
  <c r="J29" i="5"/>
  <c r="G29" i="5" s="1"/>
  <c r="J27" i="5"/>
  <c r="G27" i="5" s="1"/>
  <c r="I27" i="5"/>
  <c r="F27" i="5" s="1"/>
  <c r="G22" i="5"/>
  <c r="F22" i="5"/>
  <c r="G21" i="5"/>
  <c r="F21" i="5"/>
  <c r="G20" i="5"/>
  <c r="F20" i="5"/>
  <c r="G19" i="5"/>
  <c r="F19" i="5"/>
  <c r="G18" i="5"/>
  <c r="F18" i="5"/>
  <c r="G17" i="5"/>
  <c r="F17" i="5"/>
  <c r="G16" i="5"/>
  <c r="F16" i="5"/>
  <c r="G15" i="5"/>
  <c r="F15" i="5"/>
  <c r="G14" i="5"/>
  <c r="F14" i="5"/>
  <c r="J13" i="5"/>
  <c r="G13" i="5" s="1"/>
  <c r="F13" i="5"/>
  <c r="G12" i="5"/>
  <c r="F12" i="5"/>
  <c r="J11" i="5"/>
  <c r="G11" i="5" s="1"/>
  <c r="I11" i="5"/>
  <c r="G10" i="5"/>
  <c r="F10" i="5"/>
  <c r="J9" i="5"/>
  <c r="I9" i="5"/>
  <c r="F9" i="5" s="1"/>
  <c r="G80" i="5" l="1"/>
  <c r="G111" i="5"/>
  <c r="J96" i="5"/>
  <c r="Q194" i="5"/>
  <c r="F97" i="5"/>
  <c r="H97" i="5" s="1"/>
  <c r="H96" i="5" s="1"/>
  <c r="P32" i="3"/>
  <c r="P38" i="3" s="1"/>
  <c r="P41" i="3" s="1"/>
  <c r="G87" i="5"/>
  <c r="R8" i="5"/>
  <c r="R194" i="5" s="1"/>
  <c r="I8" i="5"/>
  <c r="I194" i="5" s="1"/>
  <c r="G56" i="5"/>
  <c r="G9" i="5"/>
  <c r="H9" i="5" s="1"/>
  <c r="H8" i="5" s="1"/>
  <c r="J94" i="5"/>
  <c r="J8" i="5" s="1"/>
  <c r="F11" i="5"/>
  <c r="F8" i="5" s="1"/>
  <c r="P31" i="3" l="1"/>
  <c r="P37" i="3" s="1"/>
  <c r="F194" i="5"/>
  <c r="J194" i="5"/>
  <c r="G94" i="5"/>
  <c r="G8" i="5" s="1"/>
  <c r="G194" i="5" s="1"/>
  <c r="D37" i="3" l="1"/>
  <c r="E37" i="3" s="1"/>
  <c r="Q37" i="3"/>
  <c r="D12" i="2"/>
  <c r="D11" i="2" s="1"/>
  <c r="D16" i="2"/>
  <c r="Q28" i="3"/>
  <c r="E12" i="2" l="1"/>
  <c r="E11" i="2" s="1"/>
  <c r="D15" i="2"/>
  <c r="D19" i="2" s="1"/>
  <c r="E16" i="2"/>
  <c r="E15" i="2" s="1"/>
  <c r="G11" i="2"/>
  <c r="E19" i="2" l="1"/>
  <c r="E33" i="2" s="1"/>
  <c r="D33" i="2"/>
  <c r="D35" i="2"/>
  <c r="T74" i="3" l="1"/>
  <c r="Q74" i="3" s="1"/>
  <c r="G15" i="2"/>
  <c r="H15" i="2" s="1"/>
  <c r="I15" i="2" s="1"/>
  <c r="H18" i="2"/>
  <c r="E18" i="2" s="1"/>
  <c r="H14" i="2"/>
  <c r="F12" i="2"/>
  <c r="D13" i="2"/>
  <c r="E13" i="2"/>
  <c r="F13" i="2"/>
  <c r="F14" i="2"/>
  <c r="F16" i="2"/>
  <c r="D17" i="2"/>
  <c r="E17" i="2"/>
  <c r="F17" i="2"/>
  <c r="F18" i="2"/>
  <c r="D21" i="2"/>
  <c r="D22" i="2"/>
  <c r="D25" i="2"/>
  <c r="D26" i="2"/>
  <c r="D29" i="2"/>
  <c r="D30" i="2"/>
  <c r="D31" i="2"/>
  <c r="D32" i="2"/>
  <c r="E32" i="2"/>
  <c r="F32" i="2"/>
  <c r="D36" i="2"/>
  <c r="H36" i="2"/>
  <c r="I36" i="2" s="1"/>
  <c r="F36" i="2" s="1"/>
  <c r="H35" i="2"/>
  <c r="I35" i="2" s="1"/>
  <c r="F35" i="2" s="1"/>
  <c r="H31" i="2"/>
  <c r="I31" i="2" s="1"/>
  <c r="F31" i="2" s="1"/>
  <c r="H30" i="2"/>
  <c r="I30" i="2" s="1"/>
  <c r="F30" i="2" s="1"/>
  <c r="H29" i="2"/>
  <c r="I29" i="2" s="1"/>
  <c r="F29" i="2" s="1"/>
  <c r="G27" i="2"/>
  <c r="D27" i="2" s="1"/>
  <c r="H26" i="2"/>
  <c r="I26" i="2" s="1"/>
  <c r="F26" i="2" s="1"/>
  <c r="H25" i="2"/>
  <c r="G23" i="2"/>
  <c r="D23" i="2" s="1"/>
  <c r="H22" i="2"/>
  <c r="I22" i="2" s="1"/>
  <c r="F22" i="2" s="1"/>
  <c r="H21" i="2"/>
  <c r="H16" i="2"/>
  <c r="H12" i="2"/>
  <c r="H11" i="2"/>
  <c r="I11" i="2" s="1"/>
  <c r="F11" i="2" s="1"/>
  <c r="H23" i="2" l="1"/>
  <c r="E31" i="2"/>
  <c r="E26" i="2"/>
  <c r="E21" i="2"/>
  <c r="E36" i="2"/>
  <c r="E29" i="2"/>
  <c r="H27" i="2"/>
  <c r="E27" i="2" s="1"/>
  <c r="E30" i="2"/>
  <c r="E25" i="2"/>
  <c r="G19" i="2"/>
  <c r="G33" i="2" s="1"/>
  <c r="T69" i="3"/>
  <c r="U70" i="3"/>
  <c r="U73" i="3"/>
  <c r="T73" i="3"/>
  <c r="N74" i="3"/>
  <c r="H74" i="3"/>
  <c r="U74" i="3"/>
  <c r="E22" i="2"/>
  <c r="F15" i="2"/>
  <c r="E35" i="2"/>
  <c r="E23" i="2"/>
  <c r="I25" i="2"/>
  <c r="I21" i="2"/>
  <c r="I23" i="2" s="1"/>
  <c r="I27" i="2" l="1"/>
  <c r="F27" i="2" s="1"/>
  <c r="F25" i="2"/>
  <c r="H34" i="2"/>
  <c r="I34" i="2" s="1"/>
  <c r="F34" i="2" s="1"/>
  <c r="L74" i="3"/>
  <c r="R74" i="3"/>
  <c r="T70" i="3"/>
  <c r="Q70" i="3" s="1"/>
  <c r="Q73" i="3"/>
  <c r="T72" i="3"/>
  <c r="L73" i="3"/>
  <c r="R73" i="3"/>
  <c r="U72" i="3"/>
  <c r="R70" i="3"/>
  <c r="L70" i="3"/>
  <c r="I70" i="3" s="1"/>
  <c r="U69" i="3"/>
  <c r="P69" i="3"/>
  <c r="Q69" i="3"/>
  <c r="P74" i="3"/>
  <c r="P70" i="3"/>
  <c r="M70" i="3" s="1"/>
  <c r="J70" i="3" s="1"/>
  <c r="P73" i="3"/>
  <c r="F23" i="2"/>
  <c r="F21" i="2"/>
  <c r="H19" i="2"/>
  <c r="M73" i="3" l="1"/>
  <c r="P72" i="3"/>
  <c r="Q68" i="3"/>
  <c r="N69" i="3"/>
  <c r="H69" i="3"/>
  <c r="P68" i="3"/>
  <c r="M69" i="3"/>
  <c r="L72" i="3"/>
  <c r="I73" i="3"/>
  <c r="N70" i="3"/>
  <c r="H70" i="3"/>
  <c r="M74" i="3"/>
  <c r="J74" i="3" s="1"/>
  <c r="L69" i="3"/>
  <c r="R69" i="3"/>
  <c r="R68" i="3" s="1"/>
  <c r="U68" i="3"/>
  <c r="H73" i="3"/>
  <c r="H72" i="3" s="1"/>
  <c r="N73" i="3"/>
  <c r="N72" i="3" s="1"/>
  <c r="Q72" i="3"/>
  <c r="I74" i="3"/>
  <c r="T68" i="3"/>
  <c r="R72" i="3"/>
  <c r="H33" i="2"/>
  <c r="I19" i="2"/>
  <c r="I72" i="3" l="1"/>
  <c r="J69" i="3"/>
  <c r="J68" i="3" s="1"/>
  <c r="M68" i="3"/>
  <c r="L68" i="3"/>
  <c r="I69" i="3"/>
  <c r="I68" i="3" s="1"/>
  <c r="H68" i="3"/>
  <c r="M72" i="3"/>
  <c r="J73" i="3"/>
  <c r="J72" i="3" s="1"/>
  <c r="N68" i="3"/>
  <c r="I33" i="2"/>
  <c r="F33" i="2" s="1"/>
  <c r="F19" i="2"/>
  <c r="Q48" i="3" l="1"/>
  <c r="M45" i="3"/>
  <c r="S54" i="3" l="1"/>
  <c r="S53" i="3"/>
  <c r="T53" i="3" l="1"/>
  <c r="U53" i="3" s="1"/>
  <c r="P53" i="3"/>
  <c r="Q53" i="3" s="1"/>
  <c r="R53" i="3" s="1"/>
  <c r="P54" i="3"/>
  <c r="Q54" i="3" s="1"/>
  <c r="R54" i="3" s="1"/>
  <c r="T54" i="3"/>
  <c r="U54" i="3" s="1"/>
  <c r="M22" i="3"/>
  <c r="G22" i="3"/>
  <c r="M39" i="3"/>
  <c r="N39" i="3" s="1"/>
  <c r="O39" i="3" s="1"/>
  <c r="M31" i="3"/>
  <c r="S34" i="3"/>
  <c r="T34" i="3"/>
  <c r="P18" i="3"/>
  <c r="P14" i="3" l="1"/>
  <c r="Q29" i="3" l="1"/>
  <c r="G48" i="3"/>
  <c r="G46" i="3" s="1"/>
  <c r="G43" i="3"/>
  <c r="G40" i="3"/>
  <c r="H40" i="3" s="1"/>
  <c r="S40" i="3"/>
  <c r="M40" i="3" s="1"/>
  <c r="N40" i="3" s="1"/>
  <c r="O40" i="3" s="1"/>
  <c r="J37" i="3"/>
  <c r="G37" i="3" s="1"/>
  <c r="G39" i="3"/>
  <c r="D39" i="3" s="1"/>
  <c r="G36" i="3"/>
  <c r="H36" i="3" s="1"/>
  <c r="G35" i="3"/>
  <c r="J30" i="3"/>
  <c r="J27" i="3"/>
  <c r="G28" i="3"/>
  <c r="S26" i="3"/>
  <c r="J25" i="3"/>
  <c r="G25" i="3"/>
  <c r="I34" i="3"/>
  <c r="M34" i="3"/>
  <c r="N34" i="3"/>
  <c r="O34" i="3"/>
  <c r="P34" i="3"/>
  <c r="P33" i="3" s="1"/>
  <c r="Q34" i="3"/>
  <c r="R34" i="3"/>
  <c r="U34" i="3"/>
  <c r="I38" i="3"/>
  <c r="R38" i="3"/>
  <c r="U38" i="3"/>
  <c r="J111" i="3"/>
  <c r="P111" i="3"/>
  <c r="S111" i="3"/>
  <c r="J108" i="3"/>
  <c r="P108" i="3"/>
  <c r="S108" i="3"/>
  <c r="J105" i="3"/>
  <c r="P105" i="3"/>
  <c r="S105" i="3"/>
  <c r="J102" i="3"/>
  <c r="P102" i="3"/>
  <c r="S102" i="3"/>
  <c r="J99" i="3"/>
  <c r="P99" i="3"/>
  <c r="S99" i="3"/>
  <c r="J96" i="3"/>
  <c r="P96" i="3"/>
  <c r="S96" i="3"/>
  <c r="J92" i="3"/>
  <c r="P92" i="3"/>
  <c r="S92" i="3"/>
  <c r="J89" i="3"/>
  <c r="P89" i="3"/>
  <c r="S89" i="3"/>
  <c r="J86" i="3"/>
  <c r="P86" i="3"/>
  <c r="S86" i="3"/>
  <c r="J83" i="3"/>
  <c r="P83" i="3"/>
  <c r="S83" i="3"/>
  <c r="J80" i="3"/>
  <c r="P80" i="3"/>
  <c r="S80" i="3"/>
  <c r="J77" i="3"/>
  <c r="P77" i="3"/>
  <c r="S77" i="3"/>
  <c r="M43" i="3"/>
  <c r="J43" i="3"/>
  <c r="P43" i="3"/>
  <c r="S43" i="3"/>
  <c r="J46" i="3"/>
  <c r="P46" i="3"/>
  <c r="M44" i="3"/>
  <c r="I33" i="3"/>
  <c r="U33" i="3"/>
  <c r="P30" i="3"/>
  <c r="S30" i="3"/>
  <c r="P27" i="3"/>
  <c r="J21" i="3"/>
  <c r="S21" i="3"/>
  <c r="M29" i="3"/>
  <c r="Q38" i="3" l="1"/>
  <c r="Q41" i="3" s="1"/>
  <c r="R33" i="3"/>
  <c r="H39" i="3"/>
  <c r="H35" i="3"/>
  <c r="D35" i="3"/>
  <c r="S38" i="3"/>
  <c r="S33" i="3" s="1"/>
  <c r="J42" i="3"/>
  <c r="P42" i="3"/>
  <c r="M41" i="3"/>
  <c r="J34" i="3"/>
  <c r="H37" i="3"/>
  <c r="H34" i="3" s="1"/>
  <c r="G34" i="3"/>
  <c r="M16" i="3"/>
  <c r="P15" i="3"/>
  <c r="J18" i="3"/>
  <c r="J14" i="3" l="1"/>
  <c r="J26" i="3"/>
  <c r="N41" i="3"/>
  <c r="O41" i="3" s="1"/>
  <c r="O38" i="3" s="1"/>
  <c r="O33" i="3" s="1"/>
  <c r="M38" i="3"/>
  <c r="M33" i="3" s="1"/>
  <c r="P24" i="3"/>
  <c r="J24" i="3" l="1"/>
  <c r="J41" i="3"/>
  <c r="N38" i="3"/>
  <c r="N33" i="3" s="1"/>
  <c r="G41" i="3" l="1"/>
  <c r="J38" i="3"/>
  <c r="J33" i="3" s="1"/>
  <c r="F74" i="3"/>
  <c r="E74" i="3"/>
  <c r="D74" i="3"/>
  <c r="F73" i="3"/>
  <c r="E73" i="3"/>
  <c r="D73" i="3"/>
  <c r="F70" i="3"/>
  <c r="E70" i="3"/>
  <c r="D70" i="3"/>
  <c r="F69" i="3"/>
  <c r="E69" i="3"/>
  <c r="D69" i="3"/>
  <c r="D40" i="3"/>
  <c r="E40" i="3"/>
  <c r="F40" i="3"/>
  <c r="D41" i="3"/>
  <c r="F41" i="3"/>
  <c r="F39" i="3"/>
  <c r="E39" i="3"/>
  <c r="D36" i="3"/>
  <c r="D34" i="3" s="1"/>
  <c r="E36" i="3"/>
  <c r="F36" i="3"/>
  <c r="F37" i="3"/>
  <c r="F35" i="3"/>
  <c r="E35" i="3"/>
  <c r="G17" i="3"/>
  <c r="G16" i="3"/>
  <c r="T113" i="3"/>
  <c r="U113" i="3" s="1"/>
  <c r="Q113" i="3"/>
  <c r="R113" i="3" s="1"/>
  <c r="M113" i="3"/>
  <c r="N113" i="3" s="1"/>
  <c r="O113" i="3" s="1"/>
  <c r="K113" i="3"/>
  <c r="L113" i="3" s="1"/>
  <c r="G113" i="3"/>
  <c r="H113" i="3" s="1"/>
  <c r="T112" i="3"/>
  <c r="Q112" i="3"/>
  <c r="M112" i="3"/>
  <c r="K112" i="3"/>
  <c r="G112" i="3"/>
  <c r="T110" i="3"/>
  <c r="U110" i="3" s="1"/>
  <c r="Q110" i="3"/>
  <c r="R110" i="3" s="1"/>
  <c r="M110" i="3"/>
  <c r="N110" i="3" s="1"/>
  <c r="O110" i="3" s="1"/>
  <c r="K110" i="3"/>
  <c r="L110" i="3" s="1"/>
  <c r="G110" i="3"/>
  <c r="H110" i="3" s="1"/>
  <c r="T109" i="3"/>
  <c r="Q109" i="3"/>
  <c r="M109" i="3"/>
  <c r="K109" i="3"/>
  <c r="G109" i="3"/>
  <c r="T107" i="3"/>
  <c r="U107" i="3" s="1"/>
  <c r="Q107" i="3"/>
  <c r="R107" i="3" s="1"/>
  <c r="M107" i="3"/>
  <c r="N107" i="3" s="1"/>
  <c r="O107" i="3" s="1"/>
  <c r="K107" i="3"/>
  <c r="L107" i="3" s="1"/>
  <c r="G107" i="3"/>
  <c r="H107" i="3" s="1"/>
  <c r="I107" i="3" s="1"/>
  <c r="T106" i="3"/>
  <c r="Q106" i="3"/>
  <c r="M106" i="3"/>
  <c r="K106" i="3"/>
  <c r="G106" i="3"/>
  <c r="T104" i="3"/>
  <c r="U104" i="3" s="1"/>
  <c r="Q104" i="3"/>
  <c r="R104" i="3" s="1"/>
  <c r="M104" i="3"/>
  <c r="N104" i="3" s="1"/>
  <c r="O104" i="3" s="1"/>
  <c r="K104" i="3"/>
  <c r="L104" i="3" s="1"/>
  <c r="G104" i="3"/>
  <c r="D104" i="3" s="1"/>
  <c r="T103" i="3"/>
  <c r="Q103" i="3"/>
  <c r="M103" i="3"/>
  <c r="K103" i="3"/>
  <c r="G103" i="3"/>
  <c r="T101" i="3"/>
  <c r="U101" i="3" s="1"/>
  <c r="Q101" i="3"/>
  <c r="R101" i="3" s="1"/>
  <c r="M101" i="3"/>
  <c r="N101" i="3" s="1"/>
  <c r="K101" i="3"/>
  <c r="L101" i="3" s="1"/>
  <c r="G101" i="3"/>
  <c r="H101" i="3" s="1"/>
  <c r="I101" i="3" s="1"/>
  <c r="T100" i="3"/>
  <c r="Q100" i="3"/>
  <c r="R100" i="3" s="1"/>
  <c r="R99" i="3" s="1"/>
  <c r="M100" i="3"/>
  <c r="K100" i="3"/>
  <c r="G100" i="3"/>
  <c r="T98" i="3"/>
  <c r="U98" i="3" s="1"/>
  <c r="Q98" i="3"/>
  <c r="R98" i="3" s="1"/>
  <c r="M98" i="3"/>
  <c r="N98" i="3" s="1"/>
  <c r="O98" i="3" s="1"/>
  <c r="K98" i="3"/>
  <c r="L98" i="3" s="1"/>
  <c r="G98" i="3"/>
  <c r="H98" i="3" s="1"/>
  <c r="I98" i="3" s="1"/>
  <c r="T97" i="3"/>
  <c r="Q97" i="3"/>
  <c r="M97" i="3"/>
  <c r="K97" i="3"/>
  <c r="G97" i="3"/>
  <c r="T94" i="3"/>
  <c r="U94" i="3" s="1"/>
  <c r="Q94" i="3"/>
  <c r="R94" i="3" s="1"/>
  <c r="M94" i="3"/>
  <c r="N94" i="3" s="1"/>
  <c r="O94" i="3" s="1"/>
  <c r="K94" i="3"/>
  <c r="L94" i="3" s="1"/>
  <c r="G94" i="3"/>
  <c r="Q93" i="3"/>
  <c r="K93" i="3"/>
  <c r="G93" i="3"/>
  <c r="T91" i="3"/>
  <c r="U91" i="3" s="1"/>
  <c r="Q91" i="3"/>
  <c r="R91" i="3" s="1"/>
  <c r="M91" i="3"/>
  <c r="N91" i="3" s="1"/>
  <c r="O91" i="3" s="1"/>
  <c r="K91" i="3"/>
  <c r="L91" i="3" s="1"/>
  <c r="G91" i="3"/>
  <c r="H91" i="3" s="1"/>
  <c r="T90" i="3"/>
  <c r="Q90" i="3"/>
  <c r="M90" i="3"/>
  <c r="K90" i="3"/>
  <c r="G90" i="3"/>
  <c r="T88" i="3"/>
  <c r="U88" i="3" s="1"/>
  <c r="Q88" i="3"/>
  <c r="R88" i="3" s="1"/>
  <c r="M88" i="3"/>
  <c r="K88" i="3"/>
  <c r="L88" i="3" s="1"/>
  <c r="G88" i="3"/>
  <c r="Q87" i="3"/>
  <c r="K87" i="3"/>
  <c r="G87" i="3"/>
  <c r="T85" i="3"/>
  <c r="U85" i="3" s="1"/>
  <c r="Q85" i="3"/>
  <c r="R85" i="3" s="1"/>
  <c r="M85" i="3"/>
  <c r="N85" i="3" s="1"/>
  <c r="O85" i="3" s="1"/>
  <c r="K85" i="3"/>
  <c r="L85" i="3" s="1"/>
  <c r="G85" i="3"/>
  <c r="H85" i="3" s="1"/>
  <c r="Q84" i="3"/>
  <c r="K84" i="3"/>
  <c r="G84" i="3"/>
  <c r="T82" i="3"/>
  <c r="U82" i="3" s="1"/>
  <c r="Q82" i="3"/>
  <c r="R82" i="3" s="1"/>
  <c r="M82" i="3"/>
  <c r="N82" i="3" s="1"/>
  <c r="O82" i="3" s="1"/>
  <c r="K82" i="3"/>
  <c r="L82" i="3" s="1"/>
  <c r="G82" i="3"/>
  <c r="H82" i="3" s="1"/>
  <c r="I82" i="3" s="1"/>
  <c r="Q81" i="3"/>
  <c r="K81" i="3"/>
  <c r="G81" i="3"/>
  <c r="T79" i="3"/>
  <c r="U79" i="3" s="1"/>
  <c r="Q79" i="3"/>
  <c r="R79" i="3" s="1"/>
  <c r="M79" i="3"/>
  <c r="N79" i="3" s="1"/>
  <c r="O79" i="3" s="1"/>
  <c r="K79" i="3"/>
  <c r="L79" i="3" s="1"/>
  <c r="G79" i="3"/>
  <c r="Q78" i="3"/>
  <c r="K78" i="3"/>
  <c r="G78" i="3"/>
  <c r="T66" i="3"/>
  <c r="U66" i="3" s="1"/>
  <c r="Q66" i="3"/>
  <c r="R66" i="3" s="1"/>
  <c r="M66" i="3"/>
  <c r="N66" i="3" s="1"/>
  <c r="O66" i="3" s="1"/>
  <c r="K66" i="3"/>
  <c r="L66" i="3" s="1"/>
  <c r="G66" i="3"/>
  <c r="T65" i="3"/>
  <c r="U65" i="3" s="1"/>
  <c r="Q65" i="3"/>
  <c r="R65" i="3" s="1"/>
  <c r="M65" i="3"/>
  <c r="N65" i="3" s="1"/>
  <c r="O65" i="3" s="1"/>
  <c r="K65" i="3"/>
  <c r="L65" i="3" s="1"/>
  <c r="G65" i="3"/>
  <c r="H65" i="3" s="1"/>
  <c r="T61" i="3"/>
  <c r="U61" i="3" s="1"/>
  <c r="Q61" i="3"/>
  <c r="R61" i="3" s="1"/>
  <c r="M61" i="3"/>
  <c r="N61" i="3" s="1"/>
  <c r="O61" i="3" s="1"/>
  <c r="K61" i="3"/>
  <c r="L61" i="3" s="1"/>
  <c r="G61" i="3"/>
  <c r="T60" i="3"/>
  <c r="U60" i="3" s="1"/>
  <c r="Q60" i="3"/>
  <c r="R60" i="3" s="1"/>
  <c r="M60" i="3"/>
  <c r="N60" i="3" s="1"/>
  <c r="O60" i="3" s="1"/>
  <c r="K60" i="3"/>
  <c r="L60" i="3" s="1"/>
  <c r="G60" i="3"/>
  <c r="H60" i="3" s="1"/>
  <c r="R48" i="3"/>
  <c r="K48" i="3"/>
  <c r="L48" i="3" s="1"/>
  <c r="H48" i="3"/>
  <c r="T47" i="3"/>
  <c r="Q47" i="3"/>
  <c r="M47" i="3"/>
  <c r="K47" i="3"/>
  <c r="G47" i="3"/>
  <c r="T45" i="3"/>
  <c r="Q45" i="3"/>
  <c r="R45" i="3" s="1"/>
  <c r="N45" i="3"/>
  <c r="K45" i="3"/>
  <c r="L45" i="3" s="1"/>
  <c r="G45" i="3"/>
  <c r="T44" i="3"/>
  <c r="U44" i="3" s="1"/>
  <c r="Q44" i="3"/>
  <c r="N44" i="3"/>
  <c r="O44" i="3" s="1"/>
  <c r="K44" i="3"/>
  <c r="G44" i="3"/>
  <c r="M54" i="3"/>
  <c r="N54" i="3" s="1"/>
  <c r="O54" i="3" s="1"/>
  <c r="K54" i="3"/>
  <c r="L54" i="3" s="1"/>
  <c r="G54" i="3"/>
  <c r="M53" i="3"/>
  <c r="N53" i="3" s="1"/>
  <c r="O53" i="3" s="1"/>
  <c r="K53" i="3"/>
  <c r="L53" i="3" s="1"/>
  <c r="G53" i="3"/>
  <c r="T32" i="3"/>
  <c r="U32" i="3" s="1"/>
  <c r="Q32" i="3"/>
  <c r="M32" i="3"/>
  <c r="N32" i="3" s="1"/>
  <c r="O32" i="3" s="1"/>
  <c r="K32" i="3"/>
  <c r="G32" i="3"/>
  <c r="T31" i="3"/>
  <c r="U31" i="3" s="1"/>
  <c r="U30" i="3" s="1"/>
  <c r="Q31" i="3"/>
  <c r="K31" i="3"/>
  <c r="G31" i="3"/>
  <c r="T29" i="3"/>
  <c r="U29" i="3" s="1"/>
  <c r="R29" i="3"/>
  <c r="N29" i="3"/>
  <c r="O29" i="3" s="1"/>
  <c r="K29" i="3"/>
  <c r="G29" i="3"/>
  <c r="K28" i="3"/>
  <c r="G27" i="3"/>
  <c r="M26" i="3"/>
  <c r="G26" i="3"/>
  <c r="T23" i="3"/>
  <c r="U23" i="3" s="1"/>
  <c r="Q23" i="3"/>
  <c r="R23" i="3" s="1"/>
  <c r="M23" i="3"/>
  <c r="N23" i="3" s="1"/>
  <c r="O23" i="3" s="1"/>
  <c r="K23" i="3"/>
  <c r="G23" i="3"/>
  <c r="H23" i="3" s="1"/>
  <c r="I23" i="3" s="1"/>
  <c r="T22" i="3"/>
  <c r="Q22" i="3"/>
  <c r="K22" i="3"/>
  <c r="T20" i="3"/>
  <c r="Q20" i="3"/>
  <c r="Q18" i="3" s="1"/>
  <c r="M20" i="3"/>
  <c r="N20" i="3" s="1"/>
  <c r="O20" i="3" s="1"/>
  <c r="T19" i="3"/>
  <c r="Q19" i="3"/>
  <c r="R19" i="3" s="1"/>
  <c r="M19" i="3"/>
  <c r="T17" i="3"/>
  <c r="U17" i="3" s="1"/>
  <c r="T16" i="3"/>
  <c r="U16" i="3" s="1"/>
  <c r="Q17" i="3"/>
  <c r="R17" i="3" s="1"/>
  <c r="Q16" i="3"/>
  <c r="R16" i="3" s="1"/>
  <c r="M17" i="3"/>
  <c r="K17" i="3"/>
  <c r="K16" i="3"/>
  <c r="L16" i="3" s="1"/>
  <c r="G20" i="3"/>
  <c r="G19" i="3"/>
  <c r="H19" i="3" s="1"/>
  <c r="G15" i="3"/>
  <c r="H17" i="3"/>
  <c r="K20" i="3"/>
  <c r="K18" i="3" s="1"/>
  <c r="H41" i="3" l="1"/>
  <c r="G38" i="3"/>
  <c r="G33" i="3" s="1"/>
  <c r="L32" i="3"/>
  <c r="G96" i="3"/>
  <c r="E68" i="3"/>
  <c r="D79" i="3"/>
  <c r="R32" i="3"/>
  <c r="D68" i="3"/>
  <c r="F68" i="3"/>
  <c r="D72" i="3"/>
  <c r="F34" i="3"/>
  <c r="F38" i="3"/>
  <c r="Q26" i="3"/>
  <c r="L29" i="3"/>
  <c r="L40" i="3" s="1"/>
  <c r="L17" i="3"/>
  <c r="L37" i="3" s="1"/>
  <c r="L34" i="3" s="1"/>
  <c r="K37" i="3"/>
  <c r="K34" i="3" s="1"/>
  <c r="L23" i="3"/>
  <c r="K26" i="3"/>
  <c r="K41" i="3" s="1"/>
  <c r="K38" i="3" s="1"/>
  <c r="D20" i="3"/>
  <c r="U20" i="3"/>
  <c r="U19" i="3"/>
  <c r="U18" i="3" s="1"/>
  <c r="U26" i="3" s="1"/>
  <c r="T40" i="3"/>
  <c r="D38" i="3"/>
  <c r="D33" i="3" s="1"/>
  <c r="E34" i="3"/>
  <c r="L22" i="3"/>
  <c r="K21" i="3"/>
  <c r="D61" i="3"/>
  <c r="R22" i="3"/>
  <c r="R21" i="3" s="1"/>
  <c r="Q21" i="3"/>
  <c r="H31" i="3"/>
  <c r="G30" i="3"/>
  <c r="T30" i="3"/>
  <c r="R44" i="3"/>
  <c r="R43" i="3" s="1"/>
  <c r="Q43" i="3"/>
  <c r="R78" i="3"/>
  <c r="R77" i="3" s="1"/>
  <c r="Q77" i="3"/>
  <c r="R81" i="3"/>
  <c r="R80" i="3" s="1"/>
  <c r="Q80" i="3"/>
  <c r="G83" i="3"/>
  <c r="H87" i="3"/>
  <c r="G86" i="3"/>
  <c r="G89" i="3"/>
  <c r="U90" i="3"/>
  <c r="U89" i="3" s="1"/>
  <c r="T89" i="3"/>
  <c r="R93" i="3"/>
  <c r="R92" i="3" s="1"/>
  <c r="Q92" i="3"/>
  <c r="N97" i="3"/>
  <c r="M96" i="3"/>
  <c r="G99" i="3"/>
  <c r="G102" i="3"/>
  <c r="U103" i="3"/>
  <c r="U102" i="3" s="1"/>
  <c r="T102" i="3"/>
  <c r="L106" i="3"/>
  <c r="L105" i="3" s="1"/>
  <c r="K105" i="3"/>
  <c r="R109" i="3"/>
  <c r="R108" i="3" s="1"/>
  <c r="Q108" i="3"/>
  <c r="L112" i="3"/>
  <c r="L111" i="3" s="1"/>
  <c r="K111" i="3"/>
  <c r="U22" i="3"/>
  <c r="U21" i="3" s="1"/>
  <c r="T21" i="3"/>
  <c r="G24" i="3"/>
  <c r="H44" i="3"/>
  <c r="H43" i="3" s="1"/>
  <c r="G42" i="3"/>
  <c r="D44" i="3"/>
  <c r="L47" i="3"/>
  <c r="L46" i="3" s="1"/>
  <c r="K46" i="3"/>
  <c r="L84" i="3"/>
  <c r="L83" i="3" s="1"/>
  <c r="K83" i="3"/>
  <c r="L87" i="3"/>
  <c r="L86" i="3" s="1"/>
  <c r="K86" i="3"/>
  <c r="L90" i="3"/>
  <c r="L89" i="3" s="1"/>
  <c r="K89" i="3"/>
  <c r="R97" i="3"/>
  <c r="R96" i="3" s="1"/>
  <c r="Q96" i="3"/>
  <c r="L100" i="3"/>
  <c r="L99" i="3" s="1"/>
  <c r="K99" i="3"/>
  <c r="U100" i="3"/>
  <c r="U99" i="3" s="1"/>
  <c r="T99" i="3"/>
  <c r="L103" i="3"/>
  <c r="L102" i="3" s="1"/>
  <c r="K102" i="3"/>
  <c r="N106" i="3"/>
  <c r="M105" i="3"/>
  <c r="H109" i="3"/>
  <c r="G108" i="3"/>
  <c r="U109" i="3"/>
  <c r="U108" i="3" s="1"/>
  <c r="T108" i="3"/>
  <c r="N112" i="3"/>
  <c r="M111" i="3"/>
  <c r="D100" i="3"/>
  <c r="N26" i="3"/>
  <c r="O26" i="3" s="1"/>
  <c r="N31" i="3"/>
  <c r="M30" i="3"/>
  <c r="L44" i="3"/>
  <c r="L43" i="3" s="1"/>
  <c r="K43" i="3"/>
  <c r="G77" i="3"/>
  <c r="H81" i="3"/>
  <c r="H80" i="3" s="1"/>
  <c r="G80" i="3"/>
  <c r="R84" i="3"/>
  <c r="R83" i="3" s="1"/>
  <c r="Q83" i="3"/>
  <c r="R87" i="3"/>
  <c r="R86" i="3" s="1"/>
  <c r="Q86" i="3"/>
  <c r="N90" i="3"/>
  <c r="M89" i="3"/>
  <c r="H93" i="3"/>
  <c r="G92" i="3"/>
  <c r="U97" i="3"/>
  <c r="U96" i="3" s="1"/>
  <c r="T96" i="3"/>
  <c r="N100" i="3"/>
  <c r="M99" i="3"/>
  <c r="N103" i="3"/>
  <c r="M102" i="3"/>
  <c r="R106" i="3"/>
  <c r="R105" i="3" s="1"/>
  <c r="Q105" i="3"/>
  <c r="L109" i="3"/>
  <c r="L108" i="3" s="1"/>
  <c r="K108" i="3"/>
  <c r="R112" i="3"/>
  <c r="R111" i="3" s="1"/>
  <c r="Q111" i="3"/>
  <c r="H22" i="3"/>
  <c r="H21" i="3" s="1"/>
  <c r="G21" i="3"/>
  <c r="R28" i="3"/>
  <c r="R27" i="3" s="1"/>
  <c r="Q27" i="3"/>
  <c r="L31" i="3"/>
  <c r="L30" i="3" s="1"/>
  <c r="K30" i="3"/>
  <c r="N22" i="3"/>
  <c r="M21" i="3"/>
  <c r="H25" i="3"/>
  <c r="L28" i="3"/>
  <c r="K27" i="3"/>
  <c r="R31" i="3"/>
  <c r="Q30" i="3"/>
  <c r="L78" i="3"/>
  <c r="L77" i="3" s="1"/>
  <c r="K77" i="3"/>
  <c r="L81" i="3"/>
  <c r="L80" i="3" s="1"/>
  <c r="K80" i="3"/>
  <c r="R90" i="3"/>
  <c r="R89" i="3" s="1"/>
  <c r="Q89" i="3"/>
  <c r="L93" i="3"/>
  <c r="L92" i="3" s="1"/>
  <c r="K92" i="3"/>
  <c r="L97" i="3"/>
  <c r="L96" i="3" s="1"/>
  <c r="K96" i="3"/>
  <c r="Q99" i="3"/>
  <c r="R103" i="3"/>
  <c r="R102" i="3" s="1"/>
  <c r="Q102" i="3"/>
  <c r="H106" i="3"/>
  <c r="H105" i="3" s="1"/>
  <c r="G105" i="3"/>
  <c r="U106" i="3"/>
  <c r="U105" i="3" s="1"/>
  <c r="T105" i="3"/>
  <c r="N109" i="3"/>
  <c r="M108" i="3"/>
  <c r="H112" i="3"/>
  <c r="G111" i="3"/>
  <c r="U112" i="3"/>
  <c r="U111" i="3" s="1"/>
  <c r="T111" i="3"/>
  <c r="E72" i="3"/>
  <c r="F72" i="3"/>
  <c r="U47" i="3"/>
  <c r="N47" i="3"/>
  <c r="R47" i="3"/>
  <c r="R46" i="3" s="1"/>
  <c r="Q46" i="3"/>
  <c r="O45" i="3"/>
  <c r="O43" i="3" s="1"/>
  <c r="N43" i="3"/>
  <c r="U45" i="3"/>
  <c r="U43" i="3" s="1"/>
  <c r="T43" i="3"/>
  <c r="D94" i="3"/>
  <c r="F23" i="3"/>
  <c r="F107" i="3"/>
  <c r="N17" i="3"/>
  <c r="O17" i="3" s="1"/>
  <c r="M15" i="3"/>
  <c r="D32" i="3"/>
  <c r="D88" i="3"/>
  <c r="D45" i="3"/>
  <c r="D43" i="3" s="1"/>
  <c r="Q15" i="3"/>
  <c r="Q25" i="3" s="1"/>
  <c r="Q24" i="3" s="1"/>
  <c r="D66" i="3"/>
  <c r="H104" i="3"/>
  <c r="I25" i="3"/>
  <c r="T18" i="3"/>
  <c r="T26" i="3" s="1"/>
  <c r="U15" i="3"/>
  <c r="H45" i="3"/>
  <c r="L20" i="3"/>
  <c r="L18" i="3" s="1"/>
  <c r="H28" i="3"/>
  <c r="D54" i="3"/>
  <c r="H66" i="3"/>
  <c r="E66" i="3" s="1"/>
  <c r="H79" i="3"/>
  <c r="H84" i="3"/>
  <c r="H83" i="3" s="1"/>
  <c r="H90" i="3"/>
  <c r="H89" i="3" s="1"/>
  <c r="D90" i="3"/>
  <c r="H97" i="3"/>
  <c r="D97" i="3"/>
  <c r="E23" i="3"/>
  <c r="F33" i="3"/>
  <c r="D101" i="3"/>
  <c r="D112" i="3"/>
  <c r="H103" i="3"/>
  <c r="I103" i="3" s="1"/>
  <c r="D103" i="3"/>
  <c r="D102" i="3" s="1"/>
  <c r="I104" i="3"/>
  <c r="D22" i="3"/>
  <c r="E101" i="3"/>
  <c r="D107" i="3"/>
  <c r="I17" i="3"/>
  <c r="H29" i="3"/>
  <c r="E29" i="3" s="1"/>
  <c r="D29" i="3"/>
  <c r="H47" i="3"/>
  <c r="H46" i="3" s="1"/>
  <c r="H78" i="3"/>
  <c r="H88" i="3"/>
  <c r="H94" i="3"/>
  <c r="D85" i="3"/>
  <c r="E107" i="3"/>
  <c r="D110" i="3"/>
  <c r="D113" i="3"/>
  <c r="I91" i="3"/>
  <c r="F91" i="3" s="1"/>
  <c r="D17" i="3"/>
  <c r="D23" i="3"/>
  <c r="D65" i="3"/>
  <c r="D91" i="3"/>
  <c r="E113" i="3"/>
  <c r="R15" i="3"/>
  <c r="R20" i="3"/>
  <c r="R18" i="3" s="1"/>
  <c r="R26" i="3" s="1"/>
  <c r="H26" i="3"/>
  <c r="H32" i="3"/>
  <c r="H61" i="3"/>
  <c r="E61" i="3" s="1"/>
  <c r="G18" i="3"/>
  <c r="G14" i="3" s="1"/>
  <c r="D53" i="3"/>
  <c r="H54" i="3"/>
  <c r="E54" i="3" s="1"/>
  <c r="H100" i="3"/>
  <c r="H99" i="3" s="1"/>
  <c r="I113" i="3"/>
  <c r="F113" i="3" s="1"/>
  <c r="I110" i="3"/>
  <c r="F110" i="3" s="1"/>
  <c r="O101" i="3"/>
  <c r="F101" i="3" s="1"/>
  <c r="I93" i="3"/>
  <c r="I87" i="3"/>
  <c r="N88" i="3"/>
  <c r="O88" i="3" s="1"/>
  <c r="I85" i="3"/>
  <c r="F85" i="3" s="1"/>
  <c r="I65" i="3"/>
  <c r="I66" i="3"/>
  <c r="F66" i="3" s="1"/>
  <c r="I60" i="3"/>
  <c r="F60" i="3" s="1"/>
  <c r="I48" i="3"/>
  <c r="I44" i="3"/>
  <c r="H53" i="3"/>
  <c r="I31" i="3"/>
  <c r="I22" i="3"/>
  <c r="Q14" i="3"/>
  <c r="M18" i="3"/>
  <c r="N19" i="3"/>
  <c r="O19" i="3" s="1"/>
  <c r="O18" i="3" s="1"/>
  <c r="T15" i="3"/>
  <c r="S15" i="3" s="1"/>
  <c r="N16" i="3"/>
  <c r="O16" i="3" s="1"/>
  <c r="K15" i="3"/>
  <c r="I19" i="3"/>
  <c r="H20" i="3"/>
  <c r="E20" i="3" s="1"/>
  <c r="H16" i="3"/>
  <c r="H15" i="3"/>
  <c r="U25" i="3" l="1"/>
  <c r="S14" i="3"/>
  <c r="S25" i="3"/>
  <c r="H38" i="3"/>
  <c r="H33" i="3" s="1"/>
  <c r="E41" i="3"/>
  <c r="E38" i="3" s="1"/>
  <c r="R30" i="3"/>
  <c r="L42" i="3"/>
  <c r="L27" i="3"/>
  <c r="T38" i="3"/>
  <c r="T33" i="3" s="1"/>
  <c r="Q33" i="3"/>
  <c r="R25" i="3"/>
  <c r="R24" i="3" s="1"/>
  <c r="K42" i="3"/>
  <c r="L21" i="3"/>
  <c r="D111" i="3"/>
  <c r="D99" i="3"/>
  <c r="Q42" i="3"/>
  <c r="H27" i="3"/>
  <c r="L15" i="3"/>
  <c r="K33" i="3"/>
  <c r="K14" i="3"/>
  <c r="K25" i="3"/>
  <c r="K24" i="3" s="1"/>
  <c r="L41" i="3"/>
  <c r="L38" i="3" s="1"/>
  <c r="L33" i="3" s="1"/>
  <c r="L26" i="3"/>
  <c r="U24" i="3"/>
  <c r="T14" i="3"/>
  <c r="T25" i="3"/>
  <c r="T24" i="3" s="1"/>
  <c r="U14" i="3"/>
  <c r="E33" i="3"/>
  <c r="I102" i="3"/>
  <c r="I21" i="3"/>
  <c r="F82" i="3"/>
  <c r="D19" i="3"/>
  <c r="D18" i="3" s="1"/>
  <c r="E97" i="3"/>
  <c r="H96" i="3"/>
  <c r="O109" i="3"/>
  <c r="O108" i="3" s="1"/>
  <c r="N108" i="3"/>
  <c r="H24" i="3"/>
  <c r="O100" i="3"/>
  <c r="O99" i="3" s="1"/>
  <c r="N99" i="3"/>
  <c r="H92" i="3"/>
  <c r="I29" i="3"/>
  <c r="F29" i="3" s="1"/>
  <c r="I81" i="3"/>
  <c r="I80" i="3" s="1"/>
  <c r="I90" i="3"/>
  <c r="I106" i="3"/>
  <c r="I105" i="3" s="1"/>
  <c r="E98" i="3"/>
  <c r="D64" i="3"/>
  <c r="E91" i="3"/>
  <c r="D60" i="3"/>
  <c r="D59" i="3" s="1"/>
  <c r="D63" i="3" s="1"/>
  <c r="H77" i="3"/>
  <c r="D89" i="3"/>
  <c r="R42" i="3"/>
  <c r="O31" i="3"/>
  <c r="O30" i="3" s="1"/>
  <c r="N30" i="3"/>
  <c r="O106" i="3"/>
  <c r="O105" i="3" s="1"/>
  <c r="N105" i="3"/>
  <c r="H30" i="3"/>
  <c r="H102" i="3"/>
  <c r="I112" i="3"/>
  <c r="I111" i="3" s="1"/>
  <c r="H111" i="3"/>
  <c r="O22" i="3"/>
  <c r="O21" i="3" s="1"/>
  <c r="N21" i="3"/>
  <c r="O103" i="3"/>
  <c r="O102" i="3" s="1"/>
  <c r="N102" i="3"/>
  <c r="O90" i="3"/>
  <c r="O89" i="3" s="1"/>
  <c r="N89" i="3"/>
  <c r="E22" i="3"/>
  <c r="E21" i="3" s="1"/>
  <c r="H86" i="3"/>
  <c r="O112" i="3"/>
  <c r="O111" i="3" s="1"/>
  <c r="N111" i="3"/>
  <c r="I109" i="3"/>
  <c r="I108" i="3" s="1"/>
  <c r="H108" i="3"/>
  <c r="O97" i="3"/>
  <c r="O96" i="3" s="1"/>
  <c r="N96" i="3"/>
  <c r="F65" i="3"/>
  <c r="F64" i="3" s="1"/>
  <c r="H42" i="3"/>
  <c r="O47" i="3"/>
  <c r="F104" i="3"/>
  <c r="E65" i="3"/>
  <c r="E64" i="3" s="1"/>
  <c r="D106" i="3"/>
  <c r="D105" i="3" s="1"/>
  <c r="F98" i="3"/>
  <c r="D31" i="3"/>
  <c r="D30" i="3" s="1"/>
  <c r="O15" i="3"/>
  <c r="O14" i="3" s="1"/>
  <c r="I97" i="3"/>
  <c r="I88" i="3"/>
  <c r="F88" i="3" s="1"/>
  <c r="E88" i="3"/>
  <c r="I47" i="3"/>
  <c r="I46" i="3" s="1"/>
  <c r="E47" i="3"/>
  <c r="D47" i="3"/>
  <c r="E19" i="3"/>
  <c r="E16" i="3"/>
  <c r="N18" i="3"/>
  <c r="I61" i="3"/>
  <c r="F61" i="3" s="1"/>
  <c r="F59" i="3" s="1"/>
  <c r="F63" i="3" s="1"/>
  <c r="I78" i="3"/>
  <c r="D109" i="3"/>
  <c r="D108" i="3" s="1"/>
  <c r="E110" i="3"/>
  <c r="F17" i="3"/>
  <c r="D16" i="3"/>
  <c r="D15" i="3" s="1"/>
  <c r="E104" i="3"/>
  <c r="D98" i="3"/>
  <c r="D96" i="3" s="1"/>
  <c r="E90" i="3"/>
  <c r="E89" i="3" s="1"/>
  <c r="E85" i="3"/>
  <c r="D82" i="3"/>
  <c r="I84" i="3"/>
  <c r="I83" i="3" s="1"/>
  <c r="I28" i="3"/>
  <c r="E60" i="3"/>
  <c r="E59" i="3" s="1"/>
  <c r="E63" i="3" s="1"/>
  <c r="I26" i="3"/>
  <c r="F26" i="3" s="1"/>
  <c r="E26" i="3"/>
  <c r="F19" i="3"/>
  <c r="D21" i="3"/>
  <c r="E82" i="3"/>
  <c r="I94" i="3"/>
  <c r="F94" i="3" s="1"/>
  <c r="E94" i="3"/>
  <c r="I79" i="3"/>
  <c r="F79" i="3" s="1"/>
  <c r="E79" i="3"/>
  <c r="I45" i="3"/>
  <c r="F45" i="3" s="1"/>
  <c r="E45" i="3"/>
  <c r="D26" i="3"/>
  <c r="I100" i="3"/>
  <c r="E100" i="3"/>
  <c r="E99" i="3" s="1"/>
  <c r="I32" i="3"/>
  <c r="F32" i="3" s="1"/>
  <c r="E32" i="3"/>
  <c r="E17" i="3"/>
  <c r="R14" i="3"/>
  <c r="M14" i="3"/>
  <c r="N15" i="3"/>
  <c r="I54" i="3"/>
  <c r="F54" i="3" s="1"/>
  <c r="E53" i="3"/>
  <c r="I53" i="3"/>
  <c r="F53" i="3" s="1"/>
  <c r="D14" i="3"/>
  <c r="I20" i="3"/>
  <c r="F20" i="3" s="1"/>
  <c r="H18" i="3"/>
  <c r="H14" i="3" s="1"/>
  <c r="I16" i="3"/>
  <c r="F16" i="3" s="1"/>
  <c r="S28" i="3" l="1"/>
  <c r="S24" i="3"/>
  <c r="M25" i="3"/>
  <c r="I77" i="3"/>
  <c r="I86" i="3"/>
  <c r="L14" i="3"/>
  <c r="L25" i="3"/>
  <c r="L24" i="3" s="1"/>
  <c r="I24" i="3"/>
  <c r="I89" i="3"/>
  <c r="E112" i="3"/>
  <c r="E111" i="3" s="1"/>
  <c r="I96" i="3"/>
  <c r="I43" i="3"/>
  <c r="I42" i="3" s="1"/>
  <c r="F112" i="3"/>
  <c r="F111" i="3" s="1"/>
  <c r="F100" i="3"/>
  <c r="F99" i="3" s="1"/>
  <c r="I99" i="3"/>
  <c r="I27" i="3"/>
  <c r="E44" i="3"/>
  <c r="E43" i="3" s="1"/>
  <c r="E109" i="3"/>
  <c r="E108" i="3" s="1"/>
  <c r="E31" i="3"/>
  <c r="E30" i="3" s="1"/>
  <c r="I30" i="3"/>
  <c r="E96" i="3"/>
  <c r="F31" i="3"/>
  <c r="F30" i="3" s="1"/>
  <c r="E106" i="3"/>
  <c r="E105" i="3" s="1"/>
  <c r="E103" i="3"/>
  <c r="E102" i="3" s="1"/>
  <c r="I92" i="3"/>
  <c r="F103" i="3"/>
  <c r="F102" i="3" s="1"/>
  <c r="F47" i="3"/>
  <c r="E15" i="3"/>
  <c r="N14" i="3"/>
  <c r="E18" i="3"/>
  <c r="I18" i="3"/>
  <c r="F18" i="3"/>
  <c r="I15" i="3"/>
  <c r="F15" i="3"/>
  <c r="N25" i="3" l="1"/>
  <c r="M24" i="3"/>
  <c r="D25" i="3"/>
  <c r="D24" i="3" s="1"/>
  <c r="S48" i="3"/>
  <c r="S27" i="3"/>
  <c r="T28" i="3"/>
  <c r="M28" i="3"/>
  <c r="F44" i="3"/>
  <c r="F43" i="3" s="1"/>
  <c r="E14" i="3"/>
  <c r="F97" i="3"/>
  <c r="F96" i="3" s="1"/>
  <c r="F106" i="3"/>
  <c r="F105" i="3" s="1"/>
  <c r="F22" i="3"/>
  <c r="F21" i="3" s="1"/>
  <c r="F90" i="3"/>
  <c r="F89" i="3" s="1"/>
  <c r="F109" i="3"/>
  <c r="F108" i="3" s="1"/>
  <c r="I14" i="3"/>
  <c r="F14" i="3"/>
  <c r="S46" i="3" l="1"/>
  <c r="S42" i="3" s="1"/>
  <c r="T48" i="3"/>
  <c r="M48" i="3"/>
  <c r="U28" i="3"/>
  <c r="U27" i="3" s="1"/>
  <c r="T27" i="3"/>
  <c r="N28" i="3"/>
  <c r="M27" i="3"/>
  <c r="D28" i="3"/>
  <c r="D27" i="3" s="1"/>
  <c r="O25" i="3"/>
  <c r="N24" i="3"/>
  <c r="E25" i="3"/>
  <c r="E24" i="3" s="1"/>
  <c r="T78" i="3"/>
  <c r="M78" i="3"/>
  <c r="N48" i="3" l="1"/>
  <c r="D48" i="3"/>
  <c r="D46" i="3" s="1"/>
  <c r="D42" i="3" s="1"/>
  <c r="M46" i="3"/>
  <c r="M42" i="3" s="1"/>
  <c r="O24" i="3"/>
  <c r="F25" i="3"/>
  <c r="F24" i="3" s="1"/>
  <c r="N27" i="3"/>
  <c r="O28" i="3"/>
  <c r="E28" i="3"/>
  <c r="E27" i="3" s="1"/>
  <c r="U48" i="3"/>
  <c r="U46" i="3" s="1"/>
  <c r="U42" i="3" s="1"/>
  <c r="T46" i="3"/>
  <c r="T42" i="3" s="1"/>
  <c r="U78" i="3"/>
  <c r="U77" i="3" s="1"/>
  <c r="T77" i="3"/>
  <c r="D78" i="3"/>
  <c r="D77" i="3" s="1"/>
  <c r="M77" i="3"/>
  <c r="N78" i="3"/>
  <c r="N77" i="3" s="1"/>
  <c r="O27" i="3" l="1"/>
  <c r="F28" i="3"/>
  <c r="F27" i="3" s="1"/>
  <c r="O48" i="3"/>
  <c r="N46" i="3"/>
  <c r="N42" i="3" s="1"/>
  <c r="E48" i="3"/>
  <c r="E46" i="3" s="1"/>
  <c r="E42" i="3" s="1"/>
  <c r="O78" i="3"/>
  <c r="E78" i="3"/>
  <c r="E77" i="3" s="1"/>
  <c r="T84" i="3"/>
  <c r="M84" i="3"/>
  <c r="F48" i="3" l="1"/>
  <c r="F46" i="3" s="1"/>
  <c r="F42" i="3" s="1"/>
  <c r="O46" i="3"/>
  <c r="O42" i="3" s="1"/>
  <c r="F78" i="3"/>
  <c r="F77" i="3" s="1"/>
  <c r="O77" i="3"/>
  <c r="D84" i="3"/>
  <c r="D83" i="3" s="1"/>
  <c r="M83" i="3"/>
  <c r="U84" i="3"/>
  <c r="U83" i="3" s="1"/>
  <c r="T83" i="3"/>
  <c r="N84" i="3"/>
  <c r="N83" i="3" s="1"/>
  <c r="E84" i="3" l="1"/>
  <c r="E83" i="3" s="1"/>
  <c r="O84" i="3"/>
  <c r="T87" i="3"/>
  <c r="M87" i="3"/>
  <c r="F84" i="3" l="1"/>
  <c r="F83" i="3" s="1"/>
  <c r="O83" i="3"/>
  <c r="N87" i="3"/>
  <c r="N86" i="3" s="1"/>
  <c r="M86" i="3"/>
  <c r="U87" i="3"/>
  <c r="U86" i="3" s="1"/>
  <c r="T86" i="3"/>
  <c r="D87" i="3"/>
  <c r="D86" i="3" s="1"/>
  <c r="T93" i="3"/>
  <c r="M93" i="3"/>
  <c r="O87" i="3" l="1"/>
  <c r="F87" i="3" s="1"/>
  <c r="F86" i="3" s="1"/>
  <c r="E87" i="3"/>
  <c r="E86" i="3" s="1"/>
  <c r="O86" i="3"/>
  <c r="D93" i="3"/>
  <c r="D92" i="3" s="1"/>
  <c r="M92" i="3"/>
  <c r="U93" i="3"/>
  <c r="U92" i="3" s="1"/>
  <c r="T92" i="3"/>
  <c r="N93" i="3"/>
  <c r="N92" i="3" s="1"/>
  <c r="O93" i="3" l="1"/>
  <c r="E93" i="3"/>
  <c r="E92" i="3" s="1"/>
  <c r="T81" i="3"/>
  <c r="M81" i="3"/>
  <c r="N81" i="3" l="1"/>
  <c r="N80" i="3" s="1"/>
  <c r="M80" i="3"/>
  <c r="U81" i="3"/>
  <c r="U80" i="3" s="1"/>
  <c r="T80" i="3"/>
  <c r="F93" i="3"/>
  <c r="F92" i="3" s="1"/>
  <c r="O92" i="3"/>
  <c r="D81" i="3"/>
  <c r="D80" i="3" s="1"/>
  <c r="E81" i="3" l="1"/>
  <c r="E80" i="3" s="1"/>
  <c r="O81" i="3"/>
  <c r="F81" i="3" l="1"/>
  <c r="F80" i="3" s="1"/>
  <c r="O80" i="3"/>
</calcChain>
</file>

<file path=xl/comments1.xml><?xml version="1.0" encoding="utf-8"?>
<comments xmlns="http://schemas.openxmlformats.org/spreadsheetml/2006/main">
  <authors>
    <author>Windows User</author>
  </authors>
  <commentList>
    <comment ref="G12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lấy số tk 
511 (NS cấp + thu hoạt động khác)
</t>
        </r>
      </text>
    </comment>
    <comment ref="P12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LẤY THEO SỐ QUYẾT TOÁN DO NGUỒN NS CẤP THEO NHIỆM VỤ VÀ DVI HOAT DONG DUOC 6 THANG DAU NAM 6 THANG CUOI NAM PHẦN DƯ CHUYỂN SANG ĐƠN VỊ MỚI TT KĐ &amp; KN</t>
        </r>
      </text>
    </comment>
    <comment ref="D14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nguồn trích lại 30% huyện trích cho Thanh tra tỉnh</t>
        </r>
      </text>
    </comment>
    <comment ref="G16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lấy tk 611
</t>
        </r>
      </text>
    </comment>
    <comment ref="G19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ko bao gồm số chuyển nguồn do lấy TK 511 VÀ TK 611 là lấy số thực nhận trong năm theo biểu 1c-TH</t>
        </r>
      </text>
    </comment>
    <comment ref="S35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don vi báo số trích quỹ trong năm là 1.545.623.782đ nhưng do có luôn số tiền của 2 đơn vị cũ chuyển qua là 230.527.880+219.818.797=450.346.677</t>
        </r>
      </text>
    </comment>
  </commentList>
</comments>
</file>

<file path=xl/comments2.xml><?xml version="1.0" encoding="utf-8"?>
<comments xmlns="http://schemas.openxmlformats.org/spreadsheetml/2006/main">
  <authors>
    <author>Windows User</author>
  </authors>
  <commentList>
    <comment ref="P48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cấp mã nguồn 15 sau ngày 30/9</t>
        </r>
      </text>
    </comment>
  </commentList>
</comments>
</file>

<file path=xl/sharedStrings.xml><?xml version="1.0" encoding="utf-8"?>
<sst xmlns="http://schemas.openxmlformats.org/spreadsheetml/2006/main" count="712" uniqueCount="380">
  <si>
    <t>Nội dung</t>
  </si>
  <si>
    <t>Số báo cáo</t>
  </si>
  <si>
    <t>Số xét duyệt/TĐ</t>
  </si>
  <si>
    <t>A</t>
  </si>
  <si>
    <t>B</t>
  </si>
  <si>
    <t>I</t>
  </si>
  <si>
    <t>II</t>
  </si>
  <si>
    <t>Đvt: đồng</t>
  </si>
  <si>
    <t>Chỉ tiêu</t>
  </si>
  <si>
    <t>Mẫu biểu 1b</t>
  </si>
  <si>
    <t>ĐỐI CHIẾU SỐ LIỆU</t>
  </si>
  <si>
    <t>Số đối chiếu, kiểm tra</t>
  </si>
  <si>
    <t>Chênh lệch</t>
  </si>
  <si>
    <t>Tổng số</t>
  </si>
  <si>
    <t>Loại</t>
  </si>
  <si>
    <t>Khoản</t>
  </si>
  <si>
    <t>Mục</t>
  </si>
  <si>
    <t>Nội dung chi</t>
  </si>
  <si>
    <t>Nguồn hoạt động khác được để lại</t>
  </si>
  <si>
    <t>Viện trợ</t>
  </si>
  <si>
    <t>Vay nợ nước ngoài</t>
  </si>
  <si>
    <t>C</t>
  </si>
  <si>
    <t>D</t>
  </si>
  <si>
    <t>E</t>
  </si>
  <si>
    <t>Hoạt động hành chính, sự nghiệp</t>
  </si>
  <si>
    <t>Doanh thu (01=02+03+04)</t>
  </si>
  <si>
    <t>a. Từ NSNN cấp</t>
  </si>
  <si>
    <t>b. Từ nguồn viện trợ, vay nợ nước ngoài</t>
  </si>
  <si>
    <t>c. Từ nguồn phí được khấu trừ, để lại</t>
  </si>
  <si>
    <t>Chi phí (05=06+07+08)</t>
  </si>
  <si>
    <t>a. Chi phí hoạt động</t>
  </si>
  <si>
    <t>b. Chi phí từ nguồn viện trợ, vay nợ nước ngoài</t>
  </si>
  <si>
    <t>c. Chi phí hoạt động thu phí</t>
  </si>
  <si>
    <t>Thặng dư/thâm hụt (09= 01-05)</t>
  </si>
  <si>
    <t>Hoạt động sản xuất kinh doanh, dịch vụ</t>
  </si>
  <si>
    <t>Doanh thu</t>
  </si>
  <si>
    <t>Chi phí</t>
  </si>
  <si>
    <t>Thặng dư/thâm hụt (12=10-11)</t>
  </si>
  <si>
    <t>III</t>
  </si>
  <si>
    <t>Hoạt động tài chính</t>
  </si>
  <si>
    <t>Thặng dư/thâm hụt (22=20-21)</t>
  </si>
  <si>
    <t>IV</t>
  </si>
  <si>
    <t>Hoạt động khác</t>
  </si>
  <si>
    <t>Thu nhập khác</t>
  </si>
  <si>
    <t>Chi phí khác</t>
  </si>
  <si>
    <t>Thặng dư/thâm hụt (32=30-31)</t>
  </si>
  <si>
    <t>V</t>
  </si>
  <si>
    <t>Chi phí thuế TNDN</t>
  </si>
  <si>
    <t>VI</t>
  </si>
  <si>
    <t>Thặng dư/thâm hụt trong năm (50=09+12+22+32-40)</t>
  </si>
  <si>
    <t>Sử dụng kinh phí tiết kiệm của đơn vị hành chính</t>
  </si>
  <si>
    <t>Phân phối cho các quỹ</t>
  </si>
  <si>
    <t>Kinh phí cải cách tiền lương</t>
  </si>
  <si>
    <t>Trung tâm Kiểm định và Kiểm nghiệm (1/7/2018-31/12/2018)</t>
  </si>
  <si>
    <t>Tổng</t>
  </si>
  <si>
    <t>Mã số</t>
  </si>
  <si>
    <t>STT</t>
  </si>
  <si>
    <t>CHỈ TIÊU</t>
  </si>
  <si>
    <t>MÃ SỐ</t>
  </si>
  <si>
    <t xml:space="preserve">NGÂN SÁCH NHÀ NƯỚC </t>
  </si>
  <si>
    <t>NGUỒN NGÂN SÁCH TRONG NƯỚC</t>
  </si>
  <si>
    <t>1</t>
  </si>
  <si>
    <t>Số dư kinh phí năm trước chuyển sang (01=02+05)</t>
  </si>
  <si>
    <t>01</t>
  </si>
  <si>
    <t>1.1</t>
  </si>
  <si>
    <t>Kinh phí thường xuyên/tự chủ (02=03+04)</t>
  </si>
  <si>
    <t>02</t>
  </si>
  <si>
    <t>- Kinh phí đã nhận</t>
  </si>
  <si>
    <t>03</t>
  </si>
  <si>
    <t>- Dự toán còn dư ở Kho bạc</t>
  </si>
  <si>
    <t>04</t>
  </si>
  <si>
    <t>1.2</t>
  </si>
  <si>
    <t>Kinh phí không thường xuyên/không tự chủ (05=06+07)</t>
  </si>
  <si>
    <t>05</t>
  </si>
  <si>
    <t>06</t>
  </si>
  <si>
    <t>07</t>
  </si>
  <si>
    <t>2</t>
  </si>
  <si>
    <t>Dự toán được giao trong năm (08=09+10)</t>
  </si>
  <si>
    <t>08</t>
  </si>
  <si>
    <t>- Kinh phí thường xuyên/tự chủ</t>
  </si>
  <si>
    <t>09</t>
  </si>
  <si>
    <t>- Kinh phí không thường xuyên/không tự chủ</t>
  </si>
  <si>
    <t>10</t>
  </si>
  <si>
    <t>3</t>
  </si>
  <si>
    <t>Tổng số được sử dụng trong năm (11=12+13)</t>
  </si>
  <si>
    <t>11</t>
  </si>
  <si>
    <t>- Kinh phí thường xuyên/tự chủ (12=02+09)</t>
  </si>
  <si>
    <t>12</t>
  </si>
  <si>
    <t>- Kinh phí không thường xuyên/không tự chủ (13=05+10)</t>
  </si>
  <si>
    <t>13</t>
  </si>
  <si>
    <t>4</t>
  </si>
  <si>
    <t>Kinh phí thực nhận trong năm  (14=15+16)</t>
  </si>
  <si>
    <t>14</t>
  </si>
  <si>
    <t>15</t>
  </si>
  <si>
    <t>16</t>
  </si>
  <si>
    <t>5</t>
  </si>
  <si>
    <t>Kinh phí đề nghị quyết toán (17=18+19)</t>
  </si>
  <si>
    <t>17</t>
  </si>
  <si>
    <t>18</t>
  </si>
  <si>
    <t>19</t>
  </si>
  <si>
    <t>6</t>
  </si>
  <si>
    <t>Kinh phí giảm trong năm (20=21+25)</t>
  </si>
  <si>
    <t>20</t>
  </si>
  <si>
    <t>6.1</t>
  </si>
  <si>
    <t>Kinh phí thường xuyên/tự chủ (21= 22+23+24)</t>
  </si>
  <si>
    <t>21</t>
  </si>
  <si>
    <t xml:space="preserve">- Đã nộp NSNN </t>
  </si>
  <si>
    <t>22</t>
  </si>
  <si>
    <t xml:space="preserve">- Còn phải nộp NSNN (23=03+15-18-22-31) </t>
  </si>
  <si>
    <t>23</t>
  </si>
  <si>
    <t>- Dự toán bị huỷ (24=04+09-15-32)</t>
  </si>
  <si>
    <t>24</t>
  </si>
  <si>
    <t>6.2</t>
  </si>
  <si>
    <t>Kinh phí không thường xuyên/không tự chủ (25=26+27+28)</t>
  </si>
  <si>
    <t>25</t>
  </si>
  <si>
    <t>26</t>
  </si>
  <si>
    <t xml:space="preserve">- Còn phải nộp NSNN (27=06+16-19-26-34) </t>
  </si>
  <si>
    <t>27</t>
  </si>
  <si>
    <t>- Dự toán bị huỷ (28=07+10-16-35)</t>
  </si>
  <si>
    <t>28</t>
  </si>
  <si>
    <t>7</t>
  </si>
  <si>
    <t>Số dư kinh phí được phép chuyển sang năm sau sử dụng và quyết toán (29=30+33)</t>
  </si>
  <si>
    <t>29</t>
  </si>
  <si>
    <t>7.1</t>
  </si>
  <si>
    <t>Kinh phí thường xuyên/tự chủ (30=31+32)</t>
  </si>
  <si>
    <t>30</t>
  </si>
  <si>
    <t>31</t>
  </si>
  <si>
    <t>32</t>
  </si>
  <si>
    <t>7.2</t>
  </si>
  <si>
    <t>Kinh phí không thường xuyên/không tự chủ (33=34+35)</t>
  </si>
  <si>
    <t>33</t>
  </si>
  <si>
    <t>34</t>
  </si>
  <si>
    <t>35</t>
  </si>
  <si>
    <t>NGUỒN VỐN VIỆN TRỢ</t>
  </si>
  <si>
    <t>Số dư kinh phí năm trước chuyển sang</t>
  </si>
  <si>
    <t>36</t>
  </si>
  <si>
    <t>Dự toán được giao trong năm</t>
  </si>
  <si>
    <t>37</t>
  </si>
  <si>
    <t>Tổng kinh phí đã nhận viện trợ trong năm (38=39+40)</t>
  </si>
  <si>
    <t>38</t>
  </si>
  <si>
    <t>- Số đã ghi thu. ghi tạm ứng</t>
  </si>
  <si>
    <t>39</t>
  </si>
  <si>
    <t>- Số đã ghi thu. ghi chi</t>
  </si>
  <si>
    <t>40</t>
  </si>
  <si>
    <t>Kinh phí được sử dụng trong năm (41= 36+38)</t>
  </si>
  <si>
    <t>41</t>
  </si>
  <si>
    <t>Kinh phí đề nghị quyết toán</t>
  </si>
  <si>
    <t>42</t>
  </si>
  <si>
    <t>Số dư kinh phí được phép chuyển sang năm sau sử dụng và quyết toán (43=41-42)</t>
  </si>
  <si>
    <t>43</t>
  </si>
  <si>
    <t>NGUỒN VAY NỢ NƯỚC NGOÀI</t>
  </si>
  <si>
    <t>Số dư kinh phí năm trước chuyển sang (44=45+46)</t>
  </si>
  <si>
    <t>44</t>
  </si>
  <si>
    <t>- Kinh phí đã ghi tạm ứng</t>
  </si>
  <si>
    <t>45</t>
  </si>
  <si>
    <t xml:space="preserve">- Số dư dự toán </t>
  </si>
  <si>
    <t>46</t>
  </si>
  <si>
    <t>47</t>
  </si>
  <si>
    <t>Tổng số được sử dụng trong năm (48= 44+47)</t>
  </si>
  <si>
    <t>48</t>
  </si>
  <si>
    <t>Tổng kinh phí đã vay trong năm (49= 50+51)</t>
  </si>
  <si>
    <t>49</t>
  </si>
  <si>
    <t>- Số đã ghi vay. ghi tạm ứng NSNN</t>
  </si>
  <si>
    <t>50</t>
  </si>
  <si>
    <t>- Số đã ghi vay. ghi chi NSNN</t>
  </si>
  <si>
    <t>51</t>
  </si>
  <si>
    <t xml:space="preserve">Kinh phí đơn vị đã sử dụng đề nghi quyết toán </t>
  </si>
  <si>
    <t>52</t>
  </si>
  <si>
    <t>Kinh phí giảm trong năm (53=54+55+56)</t>
  </si>
  <si>
    <t>53</t>
  </si>
  <si>
    <t xml:space="preserve">-  Đã nộp NSNN </t>
  </si>
  <si>
    <t>54</t>
  </si>
  <si>
    <t xml:space="preserve">-  Còn phải nộp NSNN (55= 45+49-52-54-58) </t>
  </si>
  <si>
    <t>55</t>
  </si>
  <si>
    <t>- Dự toán bị hủy (56= 46+47-49-59)</t>
  </si>
  <si>
    <t>56</t>
  </si>
  <si>
    <t>Kinh phí được phép chuyển sang năm sau sử dụng và quyết toán (57= 58+59)</t>
  </si>
  <si>
    <t>57</t>
  </si>
  <si>
    <t>58</t>
  </si>
  <si>
    <t>- Số dư dự toán</t>
  </si>
  <si>
    <t>59</t>
  </si>
  <si>
    <t>8</t>
  </si>
  <si>
    <t>Số đã giải ngân. rút vốn chưa hạch toán NSNN</t>
  </si>
  <si>
    <t>60</t>
  </si>
  <si>
    <t>NGUỒN PHÍ ĐƯỢC KHẤU TRỪ ĐỂ LẠI</t>
  </si>
  <si>
    <t>Số dư kinh phí chưa sử dụng năm trước chuyển sang (61=62+63)</t>
  </si>
  <si>
    <t>61</t>
  </si>
  <si>
    <t xml:space="preserve"> -   Kinh phí thường xuyên/tự chủ</t>
  </si>
  <si>
    <t>62</t>
  </si>
  <si>
    <t xml:space="preserve"> -   Kinh phí không thường xuyên/không tự chủ</t>
  </si>
  <si>
    <t>63</t>
  </si>
  <si>
    <t>Dự toán được giao trong năm (64=65+66)</t>
  </si>
  <si>
    <t>64</t>
  </si>
  <si>
    <t>65</t>
  </si>
  <si>
    <t>66</t>
  </si>
  <si>
    <t>Số thu được trong năm (67=68+69)</t>
  </si>
  <si>
    <t>67</t>
  </si>
  <si>
    <t>68</t>
  </si>
  <si>
    <t>69</t>
  </si>
  <si>
    <t>Tổng số kinh phí được sử dụng trong năm (70=71+72)</t>
  </si>
  <si>
    <t>70</t>
  </si>
  <si>
    <t xml:space="preserve"> -   Kinh phí thường xuyên/tự chủ (71=62+68)</t>
  </si>
  <si>
    <t>71</t>
  </si>
  <si>
    <t xml:space="preserve"> -   Kinh phí không thường xuyên/không tự chủ (72=63+69)</t>
  </si>
  <si>
    <t>72</t>
  </si>
  <si>
    <t>Số kinh phí đã sử dụng đề nghị quyết toán (73=74+75)</t>
  </si>
  <si>
    <t>73</t>
  </si>
  <si>
    <t>74</t>
  </si>
  <si>
    <t>75</t>
  </si>
  <si>
    <t>Số dư kinh phí được phép chuyển sang nă m sau sử dụng và quyết toán (76= 77+78)</t>
  </si>
  <si>
    <t>76</t>
  </si>
  <si>
    <t xml:space="preserve"> -   Kinh phí thường xuyên/tự chủ (77=71-74)</t>
  </si>
  <si>
    <t>77</t>
  </si>
  <si>
    <t xml:space="preserve"> -   Kinh phí không thường xuyên/không tự chủ (78=72-75)</t>
  </si>
  <si>
    <t>78</t>
  </si>
  <si>
    <t>NGUỒN HOẠT ĐỘNG KHÁC ĐƯỢC ĐỂ LẠI</t>
  </si>
  <si>
    <t>Số dư kinh phí chưa sử dụng năm trước chuyển sang (79=80+81)</t>
  </si>
  <si>
    <t>79</t>
  </si>
  <si>
    <t>80</t>
  </si>
  <si>
    <t>81</t>
  </si>
  <si>
    <t>Dự toán được giao trong năm (82=83+84)</t>
  </si>
  <si>
    <t>82</t>
  </si>
  <si>
    <t>83</t>
  </si>
  <si>
    <t>84</t>
  </si>
  <si>
    <t>Số thu được trong năm (85=86+87)</t>
  </si>
  <si>
    <t>85</t>
  </si>
  <si>
    <t>86</t>
  </si>
  <si>
    <t>87</t>
  </si>
  <si>
    <t>Tổng số kinh phí được sử dụng trong năm (88=89+90)</t>
  </si>
  <si>
    <t>88</t>
  </si>
  <si>
    <t xml:space="preserve"> -   Kinh phí thường xuyên/tự chủ (89=80+86)</t>
  </si>
  <si>
    <t>89</t>
  </si>
  <si>
    <t xml:space="preserve"> -   Kinh phí không thường xuyên/không tự chủ (90=81+87)</t>
  </si>
  <si>
    <t>90</t>
  </si>
  <si>
    <t>Số kinh phí đã sử dụng đề nghị quyết toán (91=92+93)</t>
  </si>
  <si>
    <t>91</t>
  </si>
  <si>
    <t>92</t>
  </si>
  <si>
    <t>93</t>
  </si>
  <si>
    <t>Số dư kinh phí được phép chuyển sang nă m sau sử dụng và quyết toán (94=95+96)</t>
  </si>
  <si>
    <t>94</t>
  </si>
  <si>
    <t xml:space="preserve"> -   Kinh phí thường xuyên/tự chủ (95=89-92)</t>
  </si>
  <si>
    <t>95</t>
  </si>
  <si>
    <t xml:space="preserve"> -   Kinh phí không thường xuyên/không tự chủ (96=90-93)</t>
  </si>
  <si>
    <t>96</t>
  </si>
  <si>
    <t>CHI CỤC TIÊU CHUẨN ĐO LƯỜNG CHẤT LƯỢNG</t>
  </si>
  <si>
    <t>LOẠI 100</t>
  </si>
  <si>
    <t>TỔNG SỐ</t>
  </si>
  <si>
    <t>LOẠI 340</t>
  </si>
  <si>
    <t>KHOẢN 341</t>
  </si>
  <si>
    <t>TỔNG LOẠI</t>
  </si>
  <si>
    <t xml:space="preserve"> </t>
  </si>
  <si>
    <t xml:space="preserve">Phần II- CHI TIẾT KINH PHÍ QUYẾT TOÁN: </t>
  </si>
  <si>
    <t>Ngân sách nhà nước</t>
  </si>
  <si>
    <t>Nguồn phí được khấu trừ để lại</t>
  </si>
  <si>
    <t>NSNN trong nước</t>
  </si>
  <si>
    <t>I. Kinh phí thường xuyên/ tự chủ</t>
  </si>
  <si>
    <t xml:space="preserve">        - Tiền lương</t>
  </si>
  <si>
    <t xml:space="preserve">           Lương theo ngạch, bậc</t>
  </si>
  <si>
    <t xml:space="preserve">        - Tiền công trả cho lao động thường xuyên theo hợp đồng</t>
  </si>
  <si>
    <t xml:space="preserve">           Tiền công trả cho lao động thường xuyên theo hợp đồng</t>
  </si>
  <si>
    <t xml:space="preserve">        - Phụ cấp lương</t>
  </si>
  <si>
    <t xml:space="preserve">           Phụ cấp chức vụ</t>
  </si>
  <si>
    <t xml:space="preserve">           Phụ cấp làm đêm; làm thêm giờ</t>
  </si>
  <si>
    <t xml:space="preserve">           Phụ cấp nặng nhọc, độc hại, nguy hiểm</t>
  </si>
  <si>
    <t xml:space="preserve">           Phụ cấp theo nghề, theo công việc</t>
  </si>
  <si>
    <t xml:space="preserve">           Phụ cấp trực</t>
  </si>
  <si>
    <t xml:space="preserve">           Phụ cấp thâm niên vượt khung; phụ cấp thâm niên nghề</t>
  </si>
  <si>
    <t xml:space="preserve">           Phụ cấp công tác Đảng, Đoàn thể chính trị - xã hội</t>
  </si>
  <si>
    <t xml:space="preserve">           Phụ cấp công vụ</t>
  </si>
  <si>
    <t xml:space="preserve">           Phụ cấp khác</t>
  </si>
  <si>
    <t xml:space="preserve">        - Tiền thưởng</t>
  </si>
  <si>
    <t xml:space="preserve">           Thưởng thường xuyên</t>
  </si>
  <si>
    <t xml:space="preserve">           Thưởng đột xuất</t>
  </si>
  <si>
    <t xml:space="preserve">        - Phúc lợi tập thể</t>
  </si>
  <si>
    <t xml:space="preserve">           Chi khác</t>
  </si>
  <si>
    <t xml:space="preserve">        - Các khoản đóng góp</t>
  </si>
  <si>
    <t xml:space="preserve">           Bảo hiểm xã hội</t>
  </si>
  <si>
    <t xml:space="preserve">           Bảo hiểm y tế</t>
  </si>
  <si>
    <t xml:space="preserve">           Kinh phí công đoàn</t>
  </si>
  <si>
    <t xml:space="preserve">           Bảo hiểm thất nghiệp</t>
  </si>
  <si>
    <t xml:space="preserve">        - Các khoản thanh toán khác cho cá nhân</t>
  </si>
  <si>
    <t xml:space="preserve">           Chi thu nhập tăng thêm theo cơ chế khoán, tự chủ</t>
  </si>
  <si>
    <t xml:space="preserve">        - Thanh toán dịch vụ công cộng</t>
  </si>
  <si>
    <t xml:space="preserve">           Tiền điện</t>
  </si>
  <si>
    <t xml:space="preserve">           Tiền nước</t>
  </si>
  <si>
    <t xml:space="preserve">           Tiền nhiên liệu</t>
  </si>
  <si>
    <t xml:space="preserve">           Tiền vệ sinh, môi trường</t>
  </si>
  <si>
    <t xml:space="preserve">        - Vật tư văn phòng</t>
  </si>
  <si>
    <t xml:space="preserve">           Văn phòng phẩm</t>
  </si>
  <si>
    <t xml:space="preserve">           Mua sắm công cụ dụng cụ văn phòng</t>
  </si>
  <si>
    <t xml:space="preserve">           Vật tư văn phòng khác</t>
  </si>
  <si>
    <t xml:space="preserve">        - Thông tin, tuyên truyền, liên lạc</t>
  </si>
  <si>
    <t xml:space="preserve">           Cước phí điện thoại (không bao gồm khoán điện thoại); thuê bao đường điện thoại; fax</t>
  </si>
  <si>
    <t xml:space="preserve">           Thuê bao kênh vệ tinh; thuê bao cáp truyền hình; cước phí Internet; thuê đường truyền mạng</t>
  </si>
  <si>
    <t xml:space="preserve">          Phim ảnh; ấn phẩm truyền thông; sách, báo, tạp chí thư viện</t>
  </si>
  <si>
    <t xml:space="preserve">           Khoán điện thoại</t>
  </si>
  <si>
    <t xml:space="preserve">        - Hội nghị</t>
  </si>
  <si>
    <t xml:space="preserve">           Bồi dưỡng giảng viên, báo cáo viên</t>
  </si>
  <si>
    <t xml:space="preserve">        - Công tác phí</t>
  </si>
  <si>
    <t xml:space="preserve">           Tiền vé máy bay, tàu xe</t>
  </si>
  <si>
    <t xml:space="preserve">           Phụ cấp công tác phí</t>
  </si>
  <si>
    <t xml:space="preserve">           Tiền thuê phòng ngủ</t>
  </si>
  <si>
    <t xml:space="preserve">           Khoán công tác phí</t>
  </si>
  <si>
    <t xml:space="preserve">        - Chi phí thuê mướn</t>
  </si>
  <si>
    <t xml:space="preserve">           Thuê lao động trong nước</t>
  </si>
  <si>
    <t xml:space="preserve">           Thuê đào tạo lại cán bộ</t>
  </si>
  <si>
    <t xml:space="preserve">           Chi phí thuê mướn khác</t>
  </si>
  <si>
    <t xml:space="preserve">        - Sửa chữa, duy tu tài sản phục vụ công tác chuyên môn và các công trình cơ sở hạ tầng</t>
  </si>
  <si>
    <t xml:space="preserve">           Ô tô dùng chung</t>
  </si>
  <si>
    <t xml:space="preserve">           Ô tô phục vụ chức danh</t>
  </si>
  <si>
    <t xml:space="preserve">           Nhà cửa</t>
  </si>
  <si>
    <t xml:space="preserve">           Các thiết bị công nghệ thông tin</t>
  </si>
  <si>
    <t xml:space="preserve">           Tài sản và thiết bị văn phòng</t>
  </si>
  <si>
    <t xml:space="preserve">           Đường điện, cấp thoát nước</t>
  </si>
  <si>
    <t xml:space="preserve">        - Chi phí nghiệp vụ chuyên môn của từng ngành</t>
  </si>
  <si>
    <t xml:space="preserve">          Chi mua hàng hóa, vật tư</t>
  </si>
  <si>
    <t xml:space="preserve">        - Mua sắm tài sản vô hình</t>
  </si>
  <si>
    <t xml:space="preserve">           Mua, bảo trì phần mềm công nghệ thông tin</t>
  </si>
  <si>
    <t xml:space="preserve">        - Chi khác</t>
  </si>
  <si>
    <t xml:space="preserve">           Chi các khoản phí, lệ phí</t>
  </si>
  <si>
    <t xml:space="preserve">           Chi bảo hiểm tài sản và phương tiện</t>
  </si>
  <si>
    <t xml:space="preserve">           Chi các khoản khác</t>
  </si>
  <si>
    <t xml:space="preserve">        - Chi cho công tác Đảng ở tổ chức Đảng cơ sở và các cấp trên cơ sở, các đơn vị hành chính, sự nghiệp</t>
  </si>
  <si>
    <t xml:space="preserve">           Chi thanh toán các dịch vụ công cộng, vật tư văn phòng, thông tin tuyên truyền, liên lạc; chi đào tạo</t>
  </si>
  <si>
    <t>II. Kinh phí không thường xuyên/ không tự chủ</t>
  </si>
  <si>
    <t xml:space="preserve">           Thuê hội trường, phương tiện vận chuyển</t>
  </si>
  <si>
    <t xml:space="preserve">           Chi phí khác</t>
  </si>
  <si>
    <t xml:space="preserve">           Thuê phương tiện vận chuyển</t>
  </si>
  <si>
    <t xml:space="preserve">           Chi tiếp khách</t>
  </si>
  <si>
    <t>TRUNG TÂM KỸ THUẬT THÍ NGHIỆM VÀ ỨNG DỤNG KHCN (1/1/2018-30/6/2018)</t>
  </si>
  <si>
    <t>Trung tâm Tiêu chuẩn đo lường chất lượng (1/1/2018-30/6/2018)</t>
  </si>
  <si>
    <t>Trung tâm Kỹ thuật thí nghiệm và Ứng dụng KHCN (1/1/2018-30/6/2018)</t>
  </si>
  <si>
    <t>TRUNG TÂM TIÊU CHUẨN ĐO LƯỜNG CHẤT LƯỢNG (01/01/2018-30/6/2018)</t>
  </si>
  <si>
    <t>TRUNG TÂM KIỂM ĐỊNH VÀ KIỂM NGHIỆM (1/7/2018-31/12/2018)</t>
  </si>
  <si>
    <t>SỐ LIỆU THẨM ĐỊNH</t>
  </si>
  <si>
    <t>KHOẢN 103</t>
  </si>
  <si>
    <t>Chi cục Tiêu chuẩn đo lường chất lượng</t>
  </si>
  <si>
    <t>Phần I- TỔNG HỢP TÌNH HÌNH KINH PHÍ:</t>
  </si>
  <si>
    <t>ĐƠN VỊ: THANH TRA TỈNH</t>
  </si>
  <si>
    <t>Thanh tra tỉnh</t>
  </si>
  <si>
    <t>LOẠI 070</t>
  </si>
  <si>
    <t>THANH TRA TỈNH</t>
  </si>
  <si>
    <t xml:space="preserve">            Cước phí bưu chính</t>
  </si>
  <si>
    <t xml:space="preserve">          Đồng phục trang phục</t>
  </si>
  <si>
    <t xml:space="preserve">         Chi thanh toán hợp đồng thực hiện nghiệp vụ chuyên môn</t>
  </si>
  <si>
    <t xml:space="preserve">          Các thiết bị công nghệ thông tin</t>
  </si>
  <si>
    <t>TỔNG CỘNG</t>
  </si>
  <si>
    <t xml:space="preserve">          Chi phí khác</t>
  </si>
  <si>
    <t xml:space="preserve">           Thuê chuyên gia và giảng viên trong nước</t>
  </si>
  <si>
    <t xml:space="preserve">           Thưởng khác</t>
  </si>
  <si>
    <t xml:space="preserve">          Các tài sản và công trình hạ tầng cơ sở khác</t>
  </si>
  <si>
    <t xml:space="preserve">       - Mua sắm tài sản phục vụ công tác chuyên môn</t>
  </si>
  <si>
    <t xml:space="preserve">          Tài sản và thiết bị văn phòng</t>
  </si>
  <si>
    <t xml:space="preserve">           Chi tinh giản biên chế</t>
  </si>
  <si>
    <t xml:space="preserve">         - Cho hỗ trợ và giải quyết việc làm</t>
  </si>
  <si>
    <t xml:space="preserve">          - Cho hỗ trợ và giải quyết việc làm</t>
  </si>
  <si>
    <t>Mẫu biểu 2b</t>
  </si>
  <si>
    <t>Mẫu biểu 2c</t>
  </si>
  <si>
    <t>083</t>
  </si>
  <si>
    <t>Đào tạo khác trong nước</t>
  </si>
  <si>
    <t>Chi phí thuê mướn</t>
  </si>
  <si>
    <t>Thuê đào tạo lại cán bộ</t>
  </si>
  <si>
    <t>Tài sản và thiết bị khác</t>
  </si>
  <si>
    <t>Chi khen thưởng hoạt động công tác đảng</t>
  </si>
  <si>
    <t>Chi khác</t>
  </si>
  <si>
    <t>KHOẢN 083</t>
  </si>
  <si>
    <t>KHOẢN 341 (Nguồn thu để lại 30% do huyện trích vào TKTG tại KB)</t>
  </si>
  <si>
    <t>Chi tổ chức đại hội Đảng</t>
  </si>
  <si>
    <t xml:space="preserve"> Chi thanh toán các dịch vụ công cộng, vật tư văn phòng, thông tin tuyên truyền, liên lạc; chi đào tạo, bồi dưỡng nghiệp vụ công tác Đảng vụ khác và phụ cấp cấp ủy</t>
  </si>
  <si>
    <t>Hội nghị</t>
  </si>
  <si>
    <t>Thuê hội trường, phương tiện vận chuyển</t>
  </si>
  <si>
    <t>Chi phí nghiệp vụ chuyên môn của từng ngành</t>
  </si>
  <si>
    <t>Chi phí hoạt động nghiệp vụ chuyên ngành</t>
  </si>
  <si>
    <t>Tài sản và thiết bị chuyên dùng</t>
  </si>
  <si>
    <t>Mua sắm tài sản phục vụ công tác chuyên môn</t>
  </si>
  <si>
    <t>Tài sản và thiết bị văn phòng</t>
  </si>
  <si>
    <t>QUYẾT TOÁN CHI NGÂN SÁCH NĂM 2020</t>
  </si>
  <si>
    <t>KẾT QUẢ HOẠT ĐỘNG NĂM 2020</t>
  </si>
  <si>
    <t>(Kèm theo thông báo số: 43/STC-HCSN ngày 30 tháng 9 năm 2021 của Sở Tài chính)</t>
  </si>
  <si>
    <t>(Kèm theo Thông báo số:  43  /STC-HCSN ngày  30   tháng  9  năm 2021 của Sở Tài chính)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</si>
</sst>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Calibri"/>
      <family val="2"/>
      <scheme val="minor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000000"/>
      <name val="Times New Roman"/>
      <family val="1"/>
    </font>
    <font>
      <b/>
      <sz val="12"/>
      <color rgb="FFFF0000"/>
      <name val="Times New Roman"/>
      <family val="1"/>
    </font>
    <font>
      <b/>
      <i/>
      <sz val="1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3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</font>
    <font>
      <b/>
      <sz val="14"/>
      <name val="Times New Roman"/>
      <family val="1"/>
    </font>
    <font>
      <i/>
      <sz val="13"/>
      <name val="Times New Roman"/>
      <family val="1"/>
    </font>
    <font>
      <b/>
      <sz val="12"/>
      <color rgb="FF000000"/>
      <name val="Times New Roman"/>
      <family val="1"/>
    </font>
    <font>
      <sz val="13"/>
      <color theme="1"/>
      <name val="Times New Roman"/>
      <family val="1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Times New Roman"/>
      <family val="1"/>
    </font>
    <font>
      <b/>
      <sz val="12"/>
      <color rgb="FFFF0000"/>
      <name val="Calibri"/>
      <family val="2"/>
      <scheme val="minor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 wrapText="1"/>
    </xf>
    <xf numFmtId="3" fontId="5" fillId="0" borderId="12" xfId="0" applyNumberFormat="1" applyFont="1" applyFill="1" applyBorder="1" applyAlignment="1">
      <alignment vertical="center" wrapText="1"/>
    </xf>
    <xf numFmtId="3" fontId="5" fillId="0" borderId="12" xfId="0" applyNumberFormat="1" applyFont="1" applyFill="1" applyBorder="1" applyAlignment="1">
      <alignment horizontal="right" vertical="center" wrapText="1"/>
    </xf>
    <xf numFmtId="3" fontId="5" fillId="0" borderId="4" xfId="0" applyNumberFormat="1" applyFont="1" applyFill="1" applyBorder="1" applyAlignment="1">
      <alignment horizontal="right" vertical="center" wrapText="1"/>
    </xf>
    <xf numFmtId="3" fontId="6" fillId="0" borderId="4" xfId="0" applyNumberFormat="1" applyFont="1" applyFill="1" applyBorder="1"/>
    <xf numFmtId="0" fontId="7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vertical="center" wrapText="1"/>
    </xf>
    <xf numFmtId="3" fontId="7" fillId="0" borderId="12" xfId="0" applyNumberFormat="1" applyFont="1" applyFill="1" applyBorder="1" applyAlignment="1">
      <alignment horizontal="right" vertical="center" wrapText="1"/>
    </xf>
    <xf numFmtId="3" fontId="7" fillId="0" borderId="4" xfId="0" applyNumberFormat="1" applyFont="1" applyFill="1" applyBorder="1" applyAlignment="1">
      <alignment horizontal="right" vertical="center" wrapText="1"/>
    </xf>
    <xf numFmtId="3" fontId="7" fillId="0" borderId="4" xfId="0" applyNumberFormat="1" applyFont="1" applyFill="1" applyBorder="1"/>
    <xf numFmtId="3" fontId="7" fillId="0" borderId="12" xfId="0" applyNumberFormat="1" applyFont="1" applyFill="1" applyBorder="1" applyAlignment="1">
      <alignment horizontal="right" wrapText="1"/>
    </xf>
    <xf numFmtId="0" fontId="8" fillId="0" borderId="4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3" fontId="5" fillId="0" borderId="4" xfId="0" applyNumberFormat="1" applyFont="1" applyFill="1" applyBorder="1"/>
    <xf numFmtId="3" fontId="7" fillId="0" borderId="4" xfId="0" applyNumberFormat="1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center" wrapText="1"/>
    </xf>
    <xf numFmtId="3" fontId="7" fillId="0" borderId="13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0" fontId="2" fillId="0" borderId="11" xfId="0" applyFont="1" applyFill="1" applyBorder="1" applyAlignment="1">
      <alignment vertical="center" wrapText="1"/>
    </xf>
    <xf numFmtId="0" fontId="9" fillId="0" borderId="0" xfId="0" applyFont="1" applyFill="1"/>
    <xf numFmtId="0" fontId="10" fillId="0" borderId="11" xfId="0" applyFont="1" applyFill="1" applyBorder="1" applyAlignment="1">
      <alignment horizontal="center" vertical="center" wrapText="1"/>
    </xf>
    <xf numFmtId="3" fontId="7" fillId="0" borderId="14" xfId="0" applyNumberFormat="1" applyFont="1" applyFill="1" applyBorder="1" applyAlignment="1">
      <alignment vertical="center" wrapText="1"/>
    </xf>
    <xf numFmtId="3" fontId="7" fillId="0" borderId="14" xfId="0" applyNumberFormat="1" applyFont="1" applyFill="1" applyBorder="1"/>
    <xf numFmtId="3" fontId="12" fillId="0" borderId="4" xfId="0" applyNumberFormat="1" applyFont="1" applyFill="1" applyBorder="1"/>
    <xf numFmtId="3" fontId="7" fillId="0" borderId="4" xfId="0" applyNumberFormat="1" applyFont="1" applyFill="1" applyBorder="1" applyAlignment="1">
      <alignment horizontal="right" wrapText="1"/>
    </xf>
    <xf numFmtId="3" fontId="1" fillId="0" borderId="0" xfId="0" applyNumberFormat="1" applyFont="1" applyFill="1" applyBorder="1" applyAlignment="1">
      <alignment vertical="top" wrapText="1"/>
    </xf>
    <xf numFmtId="0" fontId="1" fillId="0" borderId="18" xfId="0" applyFont="1" applyFill="1" applyBorder="1" applyAlignment="1">
      <alignment vertical="top" wrapText="1"/>
    </xf>
    <xf numFmtId="3" fontId="1" fillId="0" borderId="18" xfId="0" applyNumberFormat="1" applyFont="1" applyFill="1" applyBorder="1" applyAlignment="1">
      <alignment vertical="top" wrapText="1"/>
    </xf>
    <xf numFmtId="3" fontId="5" fillId="0" borderId="0" xfId="0" applyNumberFormat="1" applyFont="1" applyFill="1" applyBorder="1" applyAlignment="1">
      <alignment horizontal="right" vertical="center" wrapText="1"/>
    </xf>
    <xf numFmtId="0" fontId="5" fillId="0" borderId="11" xfId="0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center" wrapText="1"/>
    </xf>
    <xf numFmtId="0" fontId="16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16" fillId="0" borderId="0" xfId="0" applyFont="1" applyFill="1"/>
    <xf numFmtId="0" fontId="16" fillId="0" borderId="18" xfId="0" applyFont="1" applyFill="1" applyBorder="1"/>
    <xf numFmtId="0" fontId="5" fillId="0" borderId="0" xfId="0" applyFont="1" applyFill="1"/>
    <xf numFmtId="0" fontId="7" fillId="0" borderId="0" xfId="0" applyFont="1" applyFill="1"/>
    <xf numFmtId="0" fontId="7" fillId="0" borderId="1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 applyProtection="1">
      <alignment vertical="center" wrapText="1" shrinkToFit="1"/>
      <protection locked="0"/>
    </xf>
    <xf numFmtId="3" fontId="5" fillId="0" borderId="4" xfId="0" applyNumberFormat="1" applyFont="1" applyFill="1" applyBorder="1" applyAlignment="1" applyProtection="1">
      <alignment vertical="center" wrapText="1" shrinkToFit="1"/>
      <protection locked="0"/>
    </xf>
    <xf numFmtId="0" fontId="6" fillId="0" borderId="4" xfId="0" applyFont="1" applyFill="1" applyBorder="1" applyAlignment="1" applyProtection="1">
      <alignment vertical="center" wrapText="1" shrinkToFit="1"/>
      <protection locked="0"/>
    </xf>
    <xf numFmtId="3" fontId="6" fillId="0" borderId="4" xfId="0" applyNumberFormat="1" applyFont="1" applyFill="1" applyBorder="1" applyAlignment="1" applyProtection="1">
      <alignment vertical="center" wrapText="1" shrinkToFit="1"/>
      <protection locked="0"/>
    </xf>
    <xf numFmtId="0" fontId="7" fillId="0" borderId="4" xfId="0" applyFont="1" applyFill="1" applyBorder="1" applyAlignment="1" applyProtection="1">
      <alignment vertical="center" wrapText="1" shrinkToFit="1"/>
      <protection locked="0"/>
    </xf>
    <xf numFmtId="3" fontId="7" fillId="0" borderId="4" xfId="0" applyNumberFormat="1" applyFont="1" applyFill="1" applyBorder="1" applyAlignment="1" applyProtection="1">
      <alignment vertical="center" wrapText="1" shrinkToFit="1"/>
      <protection locked="0"/>
    </xf>
    <xf numFmtId="3" fontId="6" fillId="0" borderId="4" xfId="0" applyNumberFormat="1" applyFont="1" applyFill="1" applyBorder="1" applyAlignment="1" applyProtection="1">
      <alignment horizontal="right" vertical="center" wrapText="1" shrinkToFit="1"/>
      <protection locked="0"/>
    </xf>
    <xf numFmtId="0" fontId="6" fillId="0" borderId="14" xfId="0" applyFont="1" applyFill="1" applyBorder="1" applyAlignment="1" applyProtection="1">
      <alignment vertical="center" wrapText="1" shrinkToFit="1"/>
      <protection locked="0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16" fillId="0" borderId="0" xfId="0" applyFont="1" applyFill="1" applyAlignment="1">
      <alignment horizontal="center" wrapText="1"/>
    </xf>
    <xf numFmtId="0" fontId="16" fillId="0" borderId="0" xfId="0" applyFont="1" applyFill="1" applyAlignment="1">
      <alignment wrapText="1"/>
    </xf>
    <xf numFmtId="0" fontId="15" fillId="0" borderId="0" xfId="0" applyFont="1" applyFill="1"/>
    <xf numFmtId="3" fontId="15" fillId="0" borderId="0" xfId="0" applyNumberFormat="1" applyFont="1" applyFill="1"/>
    <xf numFmtId="0" fontId="19" fillId="0" borderId="0" xfId="0" applyFont="1" applyFill="1" applyAlignment="1">
      <alignment horizontal="right" vertical="center" wrapText="1"/>
    </xf>
    <xf numFmtId="3" fontId="19" fillId="0" borderId="0" xfId="0" applyNumberFormat="1" applyFont="1" applyFill="1" applyAlignment="1">
      <alignment horizontal="right" vertical="center" wrapText="1"/>
    </xf>
    <xf numFmtId="3" fontId="17" fillId="0" borderId="1" xfId="0" applyNumberFormat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 wrapText="1"/>
    </xf>
    <xf numFmtId="3" fontId="17" fillId="0" borderId="6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5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vertical="center" wrapText="1"/>
    </xf>
    <xf numFmtId="3" fontId="15" fillId="0" borderId="6" xfId="0" applyNumberFormat="1" applyFont="1" applyFill="1" applyBorder="1" applyAlignment="1">
      <alignment horizontal="right" vertical="center" wrapText="1"/>
    </xf>
    <xf numFmtId="3" fontId="17" fillId="0" borderId="6" xfId="0" applyNumberFormat="1" applyFont="1" applyFill="1" applyBorder="1" applyAlignment="1">
      <alignment horizontal="right" vertical="center" wrapText="1"/>
    </xf>
    <xf numFmtId="3" fontId="17" fillId="0" borderId="1" xfId="0" applyNumberFormat="1" applyFont="1" applyFill="1" applyBorder="1" applyAlignment="1">
      <alignment horizontal="right" vertical="center" wrapText="1"/>
    </xf>
    <xf numFmtId="3" fontId="15" fillId="0" borderId="2" xfId="0" applyNumberFormat="1" applyFont="1" applyFill="1" applyBorder="1" applyAlignment="1">
      <alignment horizontal="right" vertical="center" wrapText="1"/>
    </xf>
    <xf numFmtId="3" fontId="15" fillId="0" borderId="5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vertical="center"/>
    </xf>
    <xf numFmtId="0" fontId="2" fillId="0" borderId="11" xfId="0" applyFont="1" applyFill="1" applyBorder="1" applyAlignment="1">
      <alignment horizontal="center" vertical="center" wrapText="1"/>
    </xf>
    <xf numFmtId="0" fontId="21" fillId="0" borderId="0" xfId="0" applyFont="1"/>
    <xf numFmtId="0" fontId="2" fillId="0" borderId="21" xfId="0" applyFont="1" applyFill="1" applyBorder="1" applyAlignment="1">
      <alignment vertical="center" wrapText="1"/>
    </xf>
    <xf numFmtId="3" fontId="2" fillId="0" borderId="21" xfId="0" applyNumberFormat="1" applyFont="1" applyFill="1" applyBorder="1" applyAlignment="1">
      <alignment horizontal="right" vertical="center" wrapText="1"/>
    </xf>
    <xf numFmtId="0" fontId="3" fillId="0" borderId="21" xfId="0" applyFont="1" applyFill="1" applyBorder="1" applyAlignment="1">
      <alignment vertical="center" wrapText="1"/>
    </xf>
    <xf numFmtId="3" fontId="3" fillId="0" borderId="21" xfId="0" applyNumberFormat="1" applyFont="1" applyFill="1" applyBorder="1" applyAlignment="1">
      <alignment horizontal="righ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3" fontId="15" fillId="0" borderId="11" xfId="0" applyNumberFormat="1" applyFont="1" applyFill="1" applyBorder="1" applyAlignment="1">
      <alignment horizontal="right" vertical="center" wrapText="1"/>
    </xf>
    <xf numFmtId="0" fontId="22" fillId="0" borderId="11" xfId="0" applyFont="1" applyBorder="1"/>
    <xf numFmtId="0" fontId="2" fillId="0" borderId="11" xfId="0" applyFont="1" applyFill="1" applyBorder="1" applyAlignment="1" applyProtection="1">
      <alignment horizontal="center" vertical="center" wrapText="1" shrinkToFit="1"/>
      <protection locked="0"/>
    </xf>
    <xf numFmtId="3" fontId="2" fillId="0" borderId="11" xfId="0" applyNumberFormat="1" applyFont="1" applyFill="1" applyBorder="1" applyAlignment="1" applyProtection="1">
      <alignment horizontal="right" vertical="center" wrapText="1" shrinkToFit="1"/>
      <protection locked="0"/>
    </xf>
    <xf numFmtId="0" fontId="22" fillId="0" borderId="0" xfId="0" applyFont="1"/>
    <xf numFmtId="0" fontId="8" fillId="0" borderId="0" xfId="0" applyFont="1"/>
    <xf numFmtId="0" fontId="17" fillId="0" borderId="0" xfId="0" applyFont="1" applyAlignment="1">
      <alignment horizontal="left" vertical="center"/>
    </xf>
    <xf numFmtId="0" fontId="15" fillId="0" borderId="0" xfId="0" applyFont="1"/>
    <xf numFmtId="0" fontId="23" fillId="0" borderId="0" xfId="0" applyFont="1" applyAlignment="1">
      <alignment horizontal="left" vertical="center"/>
    </xf>
    <xf numFmtId="3" fontId="8" fillId="0" borderId="0" xfId="0" applyNumberFormat="1" applyFont="1"/>
    <xf numFmtId="0" fontId="15" fillId="0" borderId="11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vertical="center" wrapText="1"/>
    </xf>
    <xf numFmtId="3" fontId="15" fillId="0" borderId="22" xfId="0" applyNumberFormat="1" applyFont="1" applyFill="1" applyBorder="1" applyAlignment="1">
      <alignment horizontal="right" vertical="center" wrapText="1"/>
    </xf>
    <xf numFmtId="3" fontId="15" fillId="0" borderId="23" xfId="0" applyNumberFormat="1" applyFont="1" applyFill="1" applyBorder="1" applyAlignment="1">
      <alignment horizontal="right" vertical="center" wrapText="1"/>
    </xf>
    <xf numFmtId="0" fontId="3" fillId="0" borderId="24" xfId="0" applyFont="1" applyFill="1" applyBorder="1" applyAlignment="1">
      <alignment vertical="center" wrapText="1"/>
    </xf>
    <xf numFmtId="0" fontId="11" fillId="0" borderId="21" xfId="0" applyFont="1" applyFill="1" applyBorder="1" applyAlignment="1">
      <alignment vertical="center" wrapText="1"/>
    </xf>
    <xf numFmtId="0" fontId="11" fillId="0" borderId="21" xfId="0" applyFont="1" applyFill="1" applyBorder="1" applyAlignment="1">
      <alignment horizontal="center" vertical="center" wrapText="1"/>
    </xf>
    <xf numFmtId="3" fontId="11" fillId="0" borderId="21" xfId="0" applyNumberFormat="1" applyFont="1" applyFill="1" applyBorder="1" applyAlignment="1">
      <alignment horizontal="right" vertical="center" wrapText="1"/>
    </xf>
    <xf numFmtId="3" fontId="24" fillId="0" borderId="21" xfId="0" applyNumberFormat="1" applyFont="1" applyFill="1" applyBorder="1" applyAlignment="1">
      <alignment horizontal="right" vertical="center" wrapText="1"/>
    </xf>
    <xf numFmtId="0" fontId="25" fillId="0" borderId="0" xfId="0" applyFont="1" applyFill="1"/>
    <xf numFmtId="0" fontId="3" fillId="0" borderId="2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  <xf numFmtId="3" fontId="3" fillId="0" borderId="13" xfId="0" applyNumberFormat="1" applyFont="1" applyFill="1" applyBorder="1" applyAlignment="1">
      <alignment horizontal="right" vertical="center" wrapText="1"/>
    </xf>
    <xf numFmtId="0" fontId="3" fillId="0" borderId="25" xfId="0" applyFont="1" applyFill="1" applyBorder="1" applyAlignment="1">
      <alignment vertical="center" wrapText="1"/>
    </xf>
    <xf numFmtId="3" fontId="3" fillId="0" borderId="25" xfId="0" applyNumberFormat="1" applyFont="1" applyFill="1" applyBorder="1" applyAlignment="1">
      <alignment horizontal="right" vertical="center" wrapText="1"/>
    </xf>
    <xf numFmtId="0" fontId="3" fillId="0" borderId="26" xfId="0" applyFont="1" applyFill="1" applyBorder="1" applyAlignment="1">
      <alignment vertical="center" wrapText="1"/>
    </xf>
    <xf numFmtId="0" fontId="2" fillId="0" borderId="26" xfId="0" quotePrefix="1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 wrapText="1"/>
    </xf>
    <xf numFmtId="3" fontId="2" fillId="0" borderId="26" xfId="0" applyNumberFormat="1" applyFont="1" applyFill="1" applyBorder="1" applyAlignment="1">
      <alignment horizontal="right" vertical="center" wrapText="1"/>
    </xf>
    <xf numFmtId="3" fontId="3" fillId="0" borderId="26" xfId="0" applyNumberFormat="1" applyFont="1" applyFill="1" applyBorder="1" applyAlignment="1">
      <alignment horizontal="right" vertical="center" wrapText="1"/>
    </xf>
    <xf numFmtId="0" fontId="11" fillId="0" borderId="11" xfId="0" quotePrefix="1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3" fontId="11" fillId="0" borderId="11" xfId="0" applyNumberFormat="1" applyFont="1" applyFill="1" applyBorder="1" applyAlignment="1">
      <alignment horizontal="right" vertical="center" wrapText="1"/>
    </xf>
    <xf numFmtId="3" fontId="3" fillId="0" borderId="11" xfId="0" applyNumberFormat="1" applyFont="1" applyFill="1" applyBorder="1" applyAlignment="1">
      <alignment horizontal="right" vertical="center" wrapText="1"/>
    </xf>
    <xf numFmtId="0" fontId="2" fillId="0" borderId="24" xfId="0" applyFont="1" applyFill="1" applyBorder="1" applyAlignment="1">
      <alignment vertical="center" wrapText="1"/>
    </xf>
    <xf numFmtId="0" fontId="3" fillId="0" borderId="26" xfId="0" quotePrefix="1" applyFont="1" applyFill="1" applyBorder="1" applyAlignment="1">
      <alignment vertical="center" wrapText="1"/>
    </xf>
    <xf numFmtId="0" fontId="18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3" fontId="19" fillId="0" borderId="3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3" fontId="17" fillId="0" borderId="8" xfId="0" applyNumberFormat="1" applyFont="1" applyFill="1" applyBorder="1" applyAlignment="1">
      <alignment horizontal="center" vertical="center" wrapText="1"/>
    </xf>
    <xf numFmtId="3" fontId="17" fillId="0" borderId="9" xfId="0" applyNumberFormat="1" applyFont="1" applyFill="1" applyBorder="1" applyAlignment="1">
      <alignment horizontal="center" vertical="center" wrapText="1"/>
    </xf>
    <xf numFmtId="3" fontId="17" fillId="0" borderId="6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55"/>
  <sheetViews>
    <sheetView tabSelected="1" zoomScale="90" zoomScaleNormal="90" workbookViewId="0">
      <selection activeCell="C14" sqref="C14"/>
    </sheetView>
  </sheetViews>
  <sheetFormatPr defaultColWidth="9.109375" defaultRowHeight="16.8" x14ac:dyDescent="0.3"/>
  <cols>
    <col min="1" max="1" width="5.88671875" style="57" customWidth="1"/>
    <col min="2" max="2" width="43" style="57" customWidth="1"/>
    <col min="3" max="3" width="7.44140625" style="57" customWidth="1"/>
    <col min="4" max="4" width="19.109375" style="58" customWidth="1"/>
    <col min="5" max="5" width="20.6640625" style="58" customWidth="1"/>
    <col min="6" max="6" width="9.33203125" style="58" customWidth="1"/>
    <col min="7" max="8" width="19.33203125" style="58" hidden="1" customWidth="1"/>
    <col min="9" max="9" width="9.88671875" style="58" hidden="1" customWidth="1"/>
    <col min="10" max="10" width="18.109375" style="58" hidden="1" customWidth="1"/>
    <col min="11" max="11" width="18.44140625" style="58" hidden="1" customWidth="1"/>
    <col min="12" max="12" width="8" style="58" hidden="1" customWidth="1"/>
    <col min="13" max="14" width="16.5546875" style="58" hidden="1" customWidth="1"/>
    <col min="15" max="15" width="8" style="58" hidden="1" customWidth="1"/>
    <col min="16" max="17" width="16.109375" style="58" hidden="1" customWidth="1"/>
    <col min="18" max="18" width="9.44140625" style="58" hidden="1" customWidth="1"/>
    <col min="19" max="20" width="16.5546875" style="58" hidden="1" customWidth="1"/>
    <col min="21" max="21" width="7.33203125" style="58" hidden="1" customWidth="1"/>
    <col min="22" max="22" width="9.109375" style="57"/>
    <col min="23" max="23" width="9.5546875" style="57" bestFit="1" customWidth="1"/>
    <col min="24" max="16384" width="9.109375" style="57"/>
  </cols>
  <sheetData>
    <row r="1" spans="1:21" ht="21" customHeight="1" x14ac:dyDescent="0.3">
      <c r="E1" s="127" t="s">
        <v>356</v>
      </c>
      <c r="F1" s="127"/>
      <c r="K1" s="127" t="s">
        <v>9</v>
      </c>
      <c r="L1" s="127"/>
      <c r="N1" s="127"/>
      <c r="O1" s="127"/>
      <c r="Q1" s="127"/>
      <c r="R1" s="127"/>
      <c r="T1" s="127"/>
      <c r="U1" s="127"/>
    </row>
    <row r="2" spans="1:21" ht="18" customHeight="1" x14ac:dyDescent="0.3">
      <c r="A2" s="128" t="s">
        <v>10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</row>
    <row r="3" spans="1:21" ht="18" customHeight="1" x14ac:dyDescent="0.3">
      <c r="A3" s="128" t="s">
        <v>377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</row>
    <row r="4" spans="1:21" ht="18" customHeight="1" x14ac:dyDescent="0.3">
      <c r="A4" s="128" t="s">
        <v>338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</row>
    <row r="5" spans="1:21" ht="18" customHeight="1" x14ac:dyDescent="0.3">
      <c r="A5" s="123" t="s">
        <v>378</v>
      </c>
      <c r="B5" s="123"/>
      <c r="C5" s="123"/>
      <c r="D5" s="123"/>
      <c r="E5" s="123"/>
      <c r="F5" s="123"/>
      <c r="G5" s="120"/>
      <c r="H5" s="120"/>
      <c r="I5" s="120"/>
      <c r="J5" s="120"/>
      <c r="K5" s="120"/>
      <c r="L5" s="120"/>
    </row>
    <row r="6" spans="1:21" x14ac:dyDescent="0.3">
      <c r="A6" s="59"/>
      <c r="E6" s="122" t="s">
        <v>7</v>
      </c>
      <c r="F6" s="122"/>
      <c r="K6" s="122" t="s">
        <v>7</v>
      </c>
      <c r="L6" s="122"/>
      <c r="O6" s="60"/>
      <c r="R6" s="60"/>
      <c r="U6" s="60"/>
    </row>
    <row r="7" spans="1:21" ht="17.25" customHeight="1" x14ac:dyDescent="0.3">
      <c r="A7" s="129" t="s">
        <v>8</v>
      </c>
      <c r="B7" s="129" t="s">
        <v>0</v>
      </c>
      <c r="C7" s="129" t="s">
        <v>55</v>
      </c>
      <c r="D7" s="124" t="s">
        <v>54</v>
      </c>
      <c r="E7" s="125"/>
      <c r="F7" s="126"/>
      <c r="G7" s="124" t="s">
        <v>339</v>
      </c>
      <c r="H7" s="125"/>
      <c r="I7" s="126"/>
      <c r="J7" s="124" t="s">
        <v>336</v>
      </c>
      <c r="K7" s="125"/>
      <c r="L7" s="126"/>
      <c r="M7" s="124" t="s">
        <v>330</v>
      </c>
      <c r="N7" s="125"/>
      <c r="O7" s="126"/>
      <c r="P7" s="124" t="s">
        <v>331</v>
      </c>
      <c r="Q7" s="125"/>
      <c r="R7" s="126"/>
      <c r="S7" s="124" t="s">
        <v>53</v>
      </c>
      <c r="T7" s="125"/>
      <c r="U7" s="126"/>
    </row>
    <row r="8" spans="1:21" ht="37.5" customHeight="1" x14ac:dyDescent="0.3">
      <c r="A8" s="130"/>
      <c r="B8" s="130"/>
      <c r="C8" s="130"/>
      <c r="D8" s="61" t="s">
        <v>1</v>
      </c>
      <c r="E8" s="61" t="s">
        <v>11</v>
      </c>
      <c r="F8" s="61" t="s">
        <v>12</v>
      </c>
      <c r="G8" s="61" t="s">
        <v>1</v>
      </c>
      <c r="H8" s="61" t="s">
        <v>11</v>
      </c>
      <c r="I8" s="61" t="s">
        <v>12</v>
      </c>
      <c r="J8" s="61" t="s">
        <v>1</v>
      </c>
      <c r="K8" s="61" t="s">
        <v>11</v>
      </c>
      <c r="L8" s="61" t="s">
        <v>12</v>
      </c>
      <c r="M8" s="61" t="s">
        <v>1</v>
      </c>
      <c r="N8" s="61" t="s">
        <v>11</v>
      </c>
      <c r="O8" s="61" t="s">
        <v>12</v>
      </c>
      <c r="P8" s="61" t="s">
        <v>1</v>
      </c>
      <c r="Q8" s="61" t="s">
        <v>11</v>
      </c>
      <c r="R8" s="61" t="s">
        <v>12</v>
      </c>
      <c r="S8" s="61" t="s">
        <v>1</v>
      </c>
      <c r="T8" s="61" t="s">
        <v>11</v>
      </c>
      <c r="U8" s="61" t="s">
        <v>12</v>
      </c>
    </row>
    <row r="9" spans="1:21" ht="23.25" customHeight="1" x14ac:dyDescent="0.25">
      <c r="A9" s="62" t="s">
        <v>3</v>
      </c>
      <c r="B9" s="62" t="s">
        <v>4</v>
      </c>
      <c r="C9" s="62"/>
      <c r="D9" s="63">
        <v>1</v>
      </c>
      <c r="E9" s="63">
        <v>2</v>
      </c>
      <c r="F9" s="63">
        <v>3</v>
      </c>
      <c r="G9" s="63">
        <v>4</v>
      </c>
      <c r="H9" s="63">
        <v>5</v>
      </c>
      <c r="I9" s="63">
        <v>6</v>
      </c>
      <c r="J9" s="63">
        <v>7</v>
      </c>
      <c r="K9" s="63">
        <v>8</v>
      </c>
      <c r="L9" s="63">
        <v>9</v>
      </c>
      <c r="M9" s="63">
        <v>10</v>
      </c>
      <c r="N9" s="63">
        <v>11</v>
      </c>
      <c r="O9" s="63">
        <v>12</v>
      </c>
      <c r="P9" s="63">
        <v>13</v>
      </c>
      <c r="Q9" s="63">
        <v>14</v>
      </c>
      <c r="R9" s="63">
        <v>15</v>
      </c>
      <c r="S9" s="63">
        <v>16</v>
      </c>
      <c r="T9" s="63">
        <v>17</v>
      </c>
      <c r="U9" s="63">
        <v>18</v>
      </c>
    </row>
    <row r="10" spans="1:21" s="67" customFormat="1" ht="26.25" customHeight="1" x14ac:dyDescent="0.3">
      <c r="A10" s="64" t="s">
        <v>5</v>
      </c>
      <c r="B10" s="65" t="s">
        <v>24</v>
      </c>
      <c r="C10" s="64"/>
      <c r="D10" s="66"/>
      <c r="E10" s="61"/>
      <c r="F10" s="61"/>
      <c r="G10" s="66"/>
      <c r="H10" s="61"/>
      <c r="I10" s="61"/>
      <c r="J10" s="66"/>
      <c r="K10" s="61"/>
      <c r="L10" s="61"/>
      <c r="M10" s="66"/>
      <c r="N10" s="61"/>
      <c r="O10" s="61"/>
      <c r="P10" s="66"/>
      <c r="Q10" s="61"/>
      <c r="R10" s="61"/>
      <c r="S10" s="66"/>
      <c r="T10" s="61"/>
      <c r="U10" s="61"/>
    </row>
    <row r="11" spans="1:21" ht="24" customHeight="1" x14ac:dyDescent="0.25">
      <c r="A11" s="68">
        <v>1</v>
      </c>
      <c r="B11" s="69" t="s">
        <v>25</v>
      </c>
      <c r="C11" s="68">
        <v>1</v>
      </c>
      <c r="D11" s="70">
        <f>D12+D14</f>
        <v>9703936361</v>
      </c>
      <c r="E11" s="70">
        <f>E12+E14</f>
        <v>9703936361</v>
      </c>
      <c r="F11" s="70">
        <f t="shared" ref="F11:F19" si="0">I11+L11+O11+R11+U11</f>
        <v>0</v>
      </c>
      <c r="G11" s="70">
        <f>G12+G13+G14</f>
        <v>10426874946</v>
      </c>
      <c r="H11" s="34">
        <f>G11</f>
        <v>10426874946</v>
      </c>
      <c r="I11" s="34">
        <f>H11-G11</f>
        <v>0</v>
      </c>
      <c r="J11" s="70"/>
      <c r="K11" s="34"/>
      <c r="L11" s="34"/>
      <c r="M11" s="70"/>
      <c r="N11" s="34"/>
      <c r="O11" s="34"/>
      <c r="P11" s="70"/>
      <c r="Q11" s="34"/>
      <c r="R11" s="34"/>
      <c r="S11" s="70"/>
      <c r="T11" s="34"/>
      <c r="U11" s="34"/>
    </row>
    <row r="12" spans="1:21" ht="21.75" customHeight="1" x14ac:dyDescent="0.3">
      <c r="A12" s="68"/>
      <c r="B12" s="69" t="s">
        <v>26</v>
      </c>
      <c r="C12" s="68">
        <v>2</v>
      </c>
      <c r="D12" s="70">
        <f>'2c-CHI TIET'!I194</f>
        <v>9703936361</v>
      </c>
      <c r="E12" s="70">
        <f>D12</f>
        <v>9703936361</v>
      </c>
      <c r="F12" s="70">
        <f t="shared" si="0"/>
        <v>0</v>
      </c>
      <c r="G12" s="70">
        <v>10426874946</v>
      </c>
      <c r="H12" s="34">
        <f>G12</f>
        <v>10426874946</v>
      </c>
      <c r="I12" s="34"/>
      <c r="J12" s="70"/>
      <c r="K12" s="34"/>
      <c r="L12" s="34"/>
      <c r="M12" s="70"/>
      <c r="N12" s="34"/>
      <c r="O12" s="34"/>
      <c r="P12" s="70"/>
      <c r="Q12" s="34"/>
      <c r="R12" s="34"/>
      <c r="S12" s="70"/>
      <c r="T12" s="34"/>
      <c r="U12" s="34"/>
    </row>
    <row r="13" spans="1:21" ht="21.75" customHeight="1" x14ac:dyDescent="0.3">
      <c r="A13" s="68"/>
      <c r="B13" s="69" t="s">
        <v>27</v>
      </c>
      <c r="C13" s="68">
        <v>3</v>
      </c>
      <c r="D13" s="70">
        <f t="shared" ref="D13:D17" si="1">G13+J13+M13+P13+S13</f>
        <v>0</v>
      </c>
      <c r="E13" s="70">
        <f t="shared" ref="E13:E18" si="2">H13+K13+N13+Q13+T13</f>
        <v>0</v>
      </c>
      <c r="F13" s="70">
        <f t="shared" si="0"/>
        <v>0</v>
      </c>
      <c r="G13" s="70"/>
      <c r="H13" s="34"/>
      <c r="I13" s="34"/>
      <c r="J13" s="70"/>
      <c r="K13" s="34"/>
      <c r="L13" s="34"/>
      <c r="M13" s="70"/>
      <c r="N13" s="34"/>
      <c r="O13" s="34"/>
      <c r="P13" s="70"/>
      <c r="Q13" s="34"/>
      <c r="R13" s="34"/>
      <c r="S13" s="70"/>
      <c r="T13" s="34"/>
      <c r="U13" s="34"/>
    </row>
    <row r="14" spans="1:21" ht="21.75" customHeight="1" x14ac:dyDescent="0.3">
      <c r="A14" s="68"/>
      <c r="B14" s="69" t="s">
        <v>28</v>
      </c>
      <c r="C14" s="68">
        <v>4</v>
      </c>
      <c r="D14" s="70">
        <f>'2c-TH'!S22+'2c-TH'!S17</f>
        <v>0</v>
      </c>
      <c r="E14" s="70">
        <f>D14</f>
        <v>0</v>
      </c>
      <c r="F14" s="70">
        <f t="shared" si="0"/>
        <v>0</v>
      </c>
      <c r="G14" s="34"/>
      <c r="H14" s="34">
        <f>G14</f>
        <v>0</v>
      </c>
      <c r="I14" s="34"/>
      <c r="J14" s="70"/>
      <c r="K14" s="34"/>
      <c r="L14" s="34"/>
      <c r="M14" s="70"/>
      <c r="N14" s="34"/>
      <c r="O14" s="34"/>
      <c r="P14" s="70"/>
      <c r="Q14" s="34"/>
      <c r="R14" s="34"/>
      <c r="S14" s="70"/>
      <c r="T14" s="34"/>
      <c r="U14" s="34"/>
    </row>
    <row r="15" spans="1:21" ht="24.75" customHeight="1" x14ac:dyDescent="0.3">
      <c r="A15" s="68">
        <v>2</v>
      </c>
      <c r="B15" s="69" t="s">
        <v>29</v>
      </c>
      <c r="C15" s="68">
        <v>5</v>
      </c>
      <c r="D15" s="70">
        <f>D16</f>
        <v>9703936361</v>
      </c>
      <c r="E15" s="70">
        <f>E16</f>
        <v>9703936361</v>
      </c>
      <c r="F15" s="70">
        <f t="shared" si="0"/>
        <v>0</v>
      </c>
      <c r="G15" s="70">
        <f>G16+G17+G18</f>
        <v>10426301979</v>
      </c>
      <c r="H15" s="34">
        <f>G15</f>
        <v>10426301979</v>
      </c>
      <c r="I15" s="34">
        <f>H15-G15</f>
        <v>0</v>
      </c>
      <c r="J15" s="70"/>
      <c r="K15" s="34"/>
      <c r="L15" s="34"/>
      <c r="M15" s="70"/>
      <c r="N15" s="34"/>
      <c r="O15" s="34"/>
      <c r="P15" s="70"/>
      <c r="Q15" s="34"/>
      <c r="R15" s="34"/>
      <c r="S15" s="70"/>
      <c r="T15" s="34"/>
      <c r="U15" s="34"/>
    </row>
    <row r="16" spans="1:21" ht="24.75" customHeight="1" x14ac:dyDescent="0.3">
      <c r="A16" s="68"/>
      <c r="B16" s="69" t="s">
        <v>30</v>
      </c>
      <c r="C16" s="68">
        <v>6</v>
      </c>
      <c r="D16" s="70">
        <f>'2c-CHI TIET'!F194</f>
        <v>9703936361</v>
      </c>
      <c r="E16" s="70">
        <f>D16</f>
        <v>9703936361</v>
      </c>
      <c r="F16" s="70">
        <f t="shared" si="0"/>
        <v>0</v>
      </c>
      <c r="G16" s="70">
        <v>10426301979</v>
      </c>
      <c r="H16" s="34">
        <f>G16</f>
        <v>10426301979</v>
      </c>
      <c r="I16" s="34"/>
      <c r="J16" s="70"/>
      <c r="K16" s="34"/>
      <c r="L16" s="34"/>
      <c r="M16" s="70"/>
      <c r="N16" s="34"/>
      <c r="O16" s="34"/>
      <c r="P16" s="70"/>
      <c r="Q16" s="34"/>
      <c r="R16" s="34"/>
      <c r="S16" s="70"/>
      <c r="T16" s="34"/>
      <c r="U16" s="34"/>
    </row>
    <row r="17" spans="1:23" ht="40.5" customHeight="1" x14ac:dyDescent="0.3">
      <c r="A17" s="68"/>
      <c r="B17" s="69" t="s">
        <v>31</v>
      </c>
      <c r="C17" s="68">
        <v>7</v>
      </c>
      <c r="D17" s="70">
        <f t="shared" si="1"/>
        <v>0</v>
      </c>
      <c r="E17" s="70">
        <f t="shared" si="2"/>
        <v>0</v>
      </c>
      <c r="F17" s="70">
        <f t="shared" si="0"/>
        <v>0</v>
      </c>
      <c r="G17" s="70"/>
      <c r="H17" s="34"/>
      <c r="I17" s="34"/>
      <c r="J17" s="70"/>
      <c r="K17" s="34"/>
      <c r="L17" s="34"/>
      <c r="M17" s="70"/>
      <c r="N17" s="34"/>
      <c r="O17" s="34"/>
      <c r="P17" s="70"/>
      <c r="Q17" s="34"/>
      <c r="R17" s="34"/>
      <c r="S17" s="70"/>
      <c r="T17" s="34"/>
      <c r="U17" s="34"/>
    </row>
    <row r="18" spans="1:23" ht="21.75" customHeight="1" x14ac:dyDescent="0.3">
      <c r="A18" s="68"/>
      <c r="B18" s="69" t="s">
        <v>32</v>
      </c>
      <c r="C18" s="68">
        <v>8</v>
      </c>
      <c r="D18" s="70"/>
      <c r="E18" s="70">
        <f t="shared" si="2"/>
        <v>0</v>
      </c>
      <c r="F18" s="70">
        <f t="shared" si="0"/>
        <v>0</v>
      </c>
      <c r="G18" s="70"/>
      <c r="H18" s="34">
        <f>G18</f>
        <v>0</v>
      </c>
      <c r="I18" s="34"/>
      <c r="J18" s="70"/>
      <c r="K18" s="34"/>
      <c r="L18" s="34"/>
      <c r="M18" s="70"/>
      <c r="N18" s="34"/>
      <c r="O18" s="34"/>
      <c r="P18" s="70"/>
      <c r="Q18" s="34"/>
      <c r="R18" s="34"/>
      <c r="S18" s="70"/>
      <c r="T18" s="34"/>
      <c r="U18" s="34"/>
    </row>
    <row r="19" spans="1:23" ht="24.75" customHeight="1" x14ac:dyDescent="0.3">
      <c r="A19" s="68">
        <v>3</v>
      </c>
      <c r="B19" s="69" t="s">
        <v>33</v>
      </c>
      <c r="C19" s="68">
        <v>9</v>
      </c>
      <c r="D19" s="70">
        <f>D11-D15</f>
        <v>0</v>
      </c>
      <c r="E19" s="70">
        <f>D19</f>
        <v>0</v>
      </c>
      <c r="F19" s="70">
        <f t="shared" si="0"/>
        <v>0</v>
      </c>
      <c r="G19" s="70">
        <f>G11-G15</f>
        <v>572967</v>
      </c>
      <c r="H19" s="34">
        <f>G19</f>
        <v>572967</v>
      </c>
      <c r="I19" s="34">
        <f>H19-G19</f>
        <v>0</v>
      </c>
      <c r="J19" s="70"/>
      <c r="K19" s="34"/>
      <c r="L19" s="34"/>
      <c r="M19" s="70"/>
      <c r="N19" s="34"/>
      <c r="O19" s="34"/>
      <c r="P19" s="70"/>
      <c r="Q19" s="34"/>
      <c r="R19" s="34"/>
      <c r="S19" s="70"/>
      <c r="T19" s="34"/>
      <c r="U19" s="34"/>
      <c r="W19" s="58"/>
    </row>
    <row r="20" spans="1:23" s="67" customFormat="1" ht="21" customHeight="1" x14ac:dyDescent="0.3">
      <c r="A20" s="64" t="s">
        <v>6</v>
      </c>
      <c r="B20" s="65" t="s">
        <v>34</v>
      </c>
      <c r="C20" s="64"/>
      <c r="D20" s="71"/>
      <c r="E20" s="71"/>
      <c r="F20" s="71"/>
      <c r="G20" s="71"/>
      <c r="H20" s="72"/>
      <c r="I20" s="72"/>
      <c r="J20" s="71"/>
      <c r="K20" s="72"/>
      <c r="L20" s="72"/>
      <c r="M20" s="71"/>
      <c r="N20" s="72"/>
      <c r="O20" s="72"/>
      <c r="P20" s="71"/>
      <c r="Q20" s="72"/>
      <c r="R20" s="72"/>
      <c r="S20" s="71"/>
      <c r="T20" s="72"/>
      <c r="U20" s="72"/>
    </row>
    <row r="21" spans="1:23" ht="21" customHeight="1" x14ac:dyDescent="0.3">
      <c r="A21" s="68">
        <v>1</v>
      </c>
      <c r="B21" s="69" t="s">
        <v>35</v>
      </c>
      <c r="C21" s="68">
        <v>10</v>
      </c>
      <c r="D21" s="70">
        <f t="shared" ref="D21:F23" si="3">G21+J21+M21+P21+S21</f>
        <v>0</v>
      </c>
      <c r="E21" s="70">
        <f t="shared" si="3"/>
        <v>0</v>
      </c>
      <c r="F21" s="70">
        <f t="shared" si="3"/>
        <v>0</v>
      </c>
      <c r="G21" s="70"/>
      <c r="H21" s="34">
        <f t="shared" ref="H21:H22" si="4">G21</f>
        <v>0</v>
      </c>
      <c r="I21" s="34">
        <f t="shared" ref="I21:I22" si="5">H21-G21</f>
        <v>0</v>
      </c>
      <c r="J21" s="70"/>
      <c r="K21" s="34"/>
      <c r="L21" s="34"/>
      <c r="M21" s="70"/>
      <c r="N21" s="34"/>
      <c r="O21" s="34"/>
      <c r="P21" s="70"/>
      <c r="Q21" s="34"/>
      <c r="R21" s="34"/>
      <c r="S21" s="70"/>
      <c r="T21" s="34"/>
      <c r="U21" s="34"/>
    </row>
    <row r="22" spans="1:23" ht="21" customHeight="1" x14ac:dyDescent="0.3">
      <c r="A22" s="68">
        <v>2</v>
      </c>
      <c r="B22" s="69" t="s">
        <v>36</v>
      </c>
      <c r="C22" s="68">
        <v>11</v>
      </c>
      <c r="D22" s="70">
        <f t="shared" si="3"/>
        <v>0</v>
      </c>
      <c r="E22" s="70">
        <f t="shared" si="3"/>
        <v>0</v>
      </c>
      <c r="F22" s="70">
        <f t="shared" si="3"/>
        <v>0</v>
      </c>
      <c r="G22" s="70"/>
      <c r="H22" s="34">
        <f t="shared" si="4"/>
        <v>0</v>
      </c>
      <c r="I22" s="34">
        <f t="shared" si="5"/>
        <v>0</v>
      </c>
      <c r="J22" s="70"/>
      <c r="K22" s="34"/>
      <c r="L22" s="34"/>
      <c r="M22" s="70"/>
      <c r="N22" s="34"/>
      <c r="O22" s="34"/>
      <c r="P22" s="70"/>
      <c r="Q22" s="34"/>
      <c r="R22" s="34"/>
      <c r="S22" s="70"/>
      <c r="T22" s="34"/>
      <c r="U22" s="34"/>
    </row>
    <row r="23" spans="1:23" ht="21" customHeight="1" x14ac:dyDescent="0.3">
      <c r="A23" s="68">
        <v>3</v>
      </c>
      <c r="B23" s="69" t="s">
        <v>37</v>
      </c>
      <c r="C23" s="68">
        <v>12</v>
      </c>
      <c r="D23" s="70">
        <f t="shared" si="3"/>
        <v>0</v>
      </c>
      <c r="E23" s="70">
        <f t="shared" si="3"/>
        <v>0</v>
      </c>
      <c r="F23" s="70">
        <f t="shared" si="3"/>
        <v>0</v>
      </c>
      <c r="G23" s="70">
        <f>G21-G22</f>
        <v>0</v>
      </c>
      <c r="H23" s="70">
        <f t="shared" ref="H23:I23" si="6">H21-H22</f>
        <v>0</v>
      </c>
      <c r="I23" s="70">
        <f t="shared" si="6"/>
        <v>0</v>
      </c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</row>
    <row r="24" spans="1:23" s="67" customFormat="1" ht="21" customHeight="1" x14ac:dyDescent="0.3">
      <c r="A24" s="64" t="s">
        <v>38</v>
      </c>
      <c r="B24" s="65" t="s">
        <v>39</v>
      </c>
      <c r="C24" s="64"/>
      <c r="D24" s="71"/>
      <c r="E24" s="71"/>
      <c r="F24" s="71"/>
      <c r="G24" s="71"/>
      <c r="H24" s="72"/>
      <c r="I24" s="72"/>
      <c r="J24" s="71"/>
      <c r="K24" s="72"/>
      <c r="L24" s="72"/>
      <c r="M24" s="71"/>
      <c r="N24" s="72"/>
      <c r="O24" s="72"/>
      <c r="P24" s="71"/>
      <c r="Q24" s="72"/>
      <c r="R24" s="72"/>
      <c r="S24" s="71"/>
      <c r="T24" s="72"/>
      <c r="U24" s="72"/>
    </row>
    <row r="25" spans="1:23" ht="21" customHeight="1" x14ac:dyDescent="0.3">
      <c r="A25" s="68">
        <v>1</v>
      </c>
      <c r="B25" s="69" t="s">
        <v>35</v>
      </c>
      <c r="C25" s="68">
        <v>20</v>
      </c>
      <c r="D25" s="70">
        <f t="shared" ref="D25:F27" si="7">G25+J25+M25+P25+S25</f>
        <v>0</v>
      </c>
      <c r="E25" s="70">
        <f t="shared" si="7"/>
        <v>0</v>
      </c>
      <c r="F25" s="70">
        <f t="shared" si="7"/>
        <v>0</v>
      </c>
      <c r="G25" s="70"/>
      <c r="H25" s="34">
        <f t="shared" ref="H25:H26" si="8">G25</f>
        <v>0</v>
      </c>
      <c r="I25" s="34">
        <f t="shared" ref="I25:I26" si="9">H25-G25</f>
        <v>0</v>
      </c>
      <c r="J25" s="70"/>
      <c r="K25" s="34"/>
      <c r="L25" s="34"/>
      <c r="M25" s="70"/>
      <c r="N25" s="34"/>
      <c r="O25" s="34"/>
      <c r="P25" s="70"/>
      <c r="Q25" s="34"/>
      <c r="R25" s="34"/>
      <c r="S25" s="70"/>
      <c r="T25" s="34"/>
      <c r="U25" s="34"/>
    </row>
    <row r="26" spans="1:23" ht="21" customHeight="1" x14ac:dyDescent="0.3">
      <c r="A26" s="68">
        <v>2</v>
      </c>
      <c r="B26" s="69" t="s">
        <v>36</v>
      </c>
      <c r="C26" s="68">
        <v>21</v>
      </c>
      <c r="D26" s="70">
        <f t="shared" si="7"/>
        <v>0</v>
      </c>
      <c r="E26" s="70">
        <f t="shared" si="7"/>
        <v>0</v>
      </c>
      <c r="F26" s="70">
        <f t="shared" si="7"/>
        <v>0</v>
      </c>
      <c r="G26" s="70"/>
      <c r="H26" s="34">
        <f t="shared" si="8"/>
        <v>0</v>
      </c>
      <c r="I26" s="34">
        <f t="shared" si="9"/>
        <v>0</v>
      </c>
      <c r="J26" s="70"/>
      <c r="K26" s="34"/>
      <c r="L26" s="34"/>
      <c r="M26" s="70"/>
      <c r="N26" s="34"/>
      <c r="O26" s="34"/>
      <c r="P26" s="70"/>
      <c r="Q26" s="34"/>
      <c r="R26" s="34"/>
      <c r="S26" s="70"/>
      <c r="T26" s="34"/>
      <c r="U26" s="34"/>
    </row>
    <row r="27" spans="1:23" ht="21" customHeight="1" x14ac:dyDescent="0.3">
      <c r="A27" s="68">
        <v>3</v>
      </c>
      <c r="B27" s="69" t="s">
        <v>40</v>
      </c>
      <c r="C27" s="68">
        <v>22</v>
      </c>
      <c r="D27" s="70">
        <f t="shared" si="7"/>
        <v>0</v>
      </c>
      <c r="E27" s="70">
        <f t="shared" si="7"/>
        <v>0</v>
      </c>
      <c r="F27" s="70">
        <f t="shared" si="7"/>
        <v>0</v>
      </c>
      <c r="G27" s="70">
        <f>G25-G26</f>
        <v>0</v>
      </c>
      <c r="H27" s="70">
        <f t="shared" ref="H27:I27" si="10">H25-H26</f>
        <v>0</v>
      </c>
      <c r="I27" s="70">
        <f t="shared" si="10"/>
        <v>0</v>
      </c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</row>
    <row r="28" spans="1:23" s="67" customFormat="1" ht="21" customHeight="1" x14ac:dyDescent="0.3">
      <c r="A28" s="64" t="s">
        <v>41</v>
      </c>
      <c r="B28" s="65" t="s">
        <v>42</v>
      </c>
      <c r="C28" s="64"/>
      <c r="D28" s="71"/>
      <c r="E28" s="71"/>
      <c r="F28" s="71"/>
      <c r="G28" s="71"/>
      <c r="H28" s="72"/>
      <c r="I28" s="72"/>
      <c r="J28" s="71"/>
      <c r="K28" s="72"/>
      <c r="L28" s="72"/>
      <c r="M28" s="71"/>
      <c r="N28" s="72"/>
      <c r="O28" s="72"/>
      <c r="P28" s="71"/>
      <c r="Q28" s="72"/>
      <c r="R28" s="72"/>
      <c r="S28" s="71"/>
      <c r="T28" s="72"/>
      <c r="U28" s="72"/>
    </row>
    <row r="29" spans="1:23" ht="21" customHeight="1" x14ac:dyDescent="0.3">
      <c r="A29" s="68">
        <v>1</v>
      </c>
      <c r="B29" s="69" t="s">
        <v>43</v>
      </c>
      <c r="C29" s="68">
        <v>30</v>
      </c>
      <c r="D29" s="70">
        <f t="shared" ref="D29:F36" si="11">G29+J29+M29+P29+S29</f>
        <v>0</v>
      </c>
      <c r="E29" s="70">
        <f t="shared" si="11"/>
        <v>0</v>
      </c>
      <c r="F29" s="70">
        <f t="shared" si="11"/>
        <v>0</v>
      </c>
      <c r="G29" s="70"/>
      <c r="H29" s="34">
        <f t="shared" ref="H29:H31" si="12">G29</f>
        <v>0</v>
      </c>
      <c r="I29" s="34">
        <f t="shared" ref="I29:I31" si="13">H29-G29</f>
        <v>0</v>
      </c>
      <c r="J29" s="70"/>
      <c r="K29" s="34"/>
      <c r="L29" s="34"/>
      <c r="M29" s="70"/>
      <c r="N29" s="34"/>
      <c r="O29" s="34"/>
      <c r="P29" s="70"/>
      <c r="Q29" s="34"/>
      <c r="R29" s="34"/>
      <c r="S29" s="70"/>
      <c r="T29" s="34"/>
      <c r="U29" s="34"/>
    </row>
    <row r="30" spans="1:23" ht="21" customHeight="1" x14ac:dyDescent="0.3">
      <c r="A30" s="68">
        <v>2</v>
      </c>
      <c r="B30" s="69" t="s">
        <v>44</v>
      </c>
      <c r="C30" s="68">
        <v>31</v>
      </c>
      <c r="D30" s="70">
        <f t="shared" si="11"/>
        <v>0</v>
      </c>
      <c r="E30" s="70">
        <f t="shared" si="11"/>
        <v>0</v>
      </c>
      <c r="F30" s="70">
        <f t="shared" si="11"/>
        <v>0</v>
      </c>
      <c r="G30" s="70"/>
      <c r="H30" s="34">
        <f t="shared" si="12"/>
        <v>0</v>
      </c>
      <c r="I30" s="34">
        <f t="shared" si="13"/>
        <v>0</v>
      </c>
      <c r="J30" s="70"/>
      <c r="K30" s="34"/>
      <c r="L30" s="34"/>
      <c r="M30" s="70"/>
      <c r="N30" s="34"/>
      <c r="O30" s="34"/>
      <c r="P30" s="70"/>
      <c r="Q30" s="34"/>
      <c r="R30" s="34"/>
      <c r="S30" s="70"/>
      <c r="T30" s="34"/>
      <c r="U30" s="34"/>
    </row>
    <row r="31" spans="1:23" ht="21" customHeight="1" x14ac:dyDescent="0.3">
      <c r="A31" s="68">
        <v>3</v>
      </c>
      <c r="B31" s="69" t="s">
        <v>45</v>
      </c>
      <c r="C31" s="68">
        <v>32</v>
      </c>
      <c r="D31" s="70">
        <f t="shared" si="11"/>
        <v>0</v>
      </c>
      <c r="E31" s="70">
        <f t="shared" si="11"/>
        <v>0</v>
      </c>
      <c r="F31" s="70">
        <f t="shared" si="11"/>
        <v>0</v>
      </c>
      <c r="G31" s="70">
        <f>G29-G30</f>
        <v>0</v>
      </c>
      <c r="H31" s="34">
        <f t="shared" si="12"/>
        <v>0</v>
      </c>
      <c r="I31" s="34">
        <f t="shared" si="13"/>
        <v>0</v>
      </c>
      <c r="J31" s="70"/>
      <c r="K31" s="34"/>
      <c r="L31" s="34"/>
      <c r="M31" s="70"/>
      <c r="N31" s="34"/>
      <c r="O31" s="34"/>
      <c r="P31" s="70"/>
      <c r="Q31" s="34"/>
      <c r="R31" s="34"/>
      <c r="S31" s="70"/>
      <c r="T31" s="34"/>
      <c r="U31" s="34"/>
    </row>
    <row r="32" spans="1:23" s="67" customFormat="1" ht="26.25" customHeight="1" x14ac:dyDescent="0.3">
      <c r="A32" s="64" t="s">
        <v>46</v>
      </c>
      <c r="B32" s="65" t="s">
        <v>47</v>
      </c>
      <c r="C32" s="64">
        <v>40</v>
      </c>
      <c r="D32" s="71">
        <f t="shared" si="11"/>
        <v>0</v>
      </c>
      <c r="E32" s="71">
        <f t="shared" si="11"/>
        <v>0</v>
      </c>
      <c r="F32" s="71">
        <f t="shared" si="11"/>
        <v>0</v>
      </c>
      <c r="G32" s="71"/>
      <c r="H32" s="72"/>
      <c r="I32" s="72"/>
      <c r="J32" s="71"/>
      <c r="K32" s="72"/>
      <c r="L32" s="72"/>
      <c r="M32" s="71"/>
      <c r="N32" s="72"/>
      <c r="O32" s="72"/>
      <c r="P32" s="71"/>
      <c r="Q32" s="72"/>
      <c r="R32" s="72"/>
      <c r="S32" s="71"/>
      <c r="T32" s="72"/>
      <c r="U32" s="72"/>
    </row>
    <row r="33" spans="1:21" s="67" customFormat="1" ht="39.75" customHeight="1" x14ac:dyDescent="0.3">
      <c r="A33" s="64" t="s">
        <v>48</v>
      </c>
      <c r="B33" s="65" t="s">
        <v>49</v>
      </c>
      <c r="C33" s="64">
        <v>50</v>
      </c>
      <c r="D33" s="71">
        <f>D19</f>
        <v>0</v>
      </c>
      <c r="E33" s="71">
        <f>E19</f>
        <v>0</v>
      </c>
      <c r="F33" s="71">
        <f t="shared" si="11"/>
        <v>0</v>
      </c>
      <c r="G33" s="71">
        <f>G19+G23+G27+G31-G32</f>
        <v>572967</v>
      </c>
      <c r="H33" s="71">
        <f t="shared" ref="H33:I33" si="14">H19+H23+H27+H31-H32</f>
        <v>572967</v>
      </c>
      <c r="I33" s="71">
        <f t="shared" si="14"/>
        <v>0</v>
      </c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</row>
    <row r="34" spans="1:21" ht="39" customHeight="1" x14ac:dyDescent="0.3">
      <c r="A34" s="68">
        <v>1</v>
      </c>
      <c r="B34" s="69" t="s">
        <v>50</v>
      </c>
      <c r="C34" s="68">
        <v>51</v>
      </c>
      <c r="D34" s="70">
        <f>'2c-CHI TIET'!I35</f>
        <v>91267000</v>
      </c>
      <c r="E34" s="70">
        <f>D34</f>
        <v>91267000</v>
      </c>
      <c r="F34" s="70">
        <f t="shared" si="11"/>
        <v>0</v>
      </c>
      <c r="G34" s="70"/>
      <c r="H34" s="34">
        <f t="shared" ref="H34:H36" si="15">G34</f>
        <v>0</v>
      </c>
      <c r="I34" s="34">
        <f t="shared" ref="I34:I36" si="16">H34-G34</f>
        <v>0</v>
      </c>
      <c r="J34" s="70"/>
      <c r="K34" s="34"/>
      <c r="L34" s="34"/>
      <c r="M34" s="70"/>
      <c r="N34" s="34"/>
      <c r="O34" s="34"/>
      <c r="P34" s="70"/>
      <c r="Q34" s="34"/>
      <c r="R34" s="34"/>
      <c r="S34" s="70"/>
      <c r="T34" s="34"/>
      <c r="U34" s="34"/>
    </row>
    <row r="35" spans="1:21" ht="28.5" customHeight="1" x14ac:dyDescent="0.3">
      <c r="A35" s="68">
        <v>2</v>
      </c>
      <c r="B35" s="69" t="s">
        <v>51</v>
      </c>
      <c r="C35" s="68">
        <v>52</v>
      </c>
      <c r="D35" s="70">
        <f t="shared" si="11"/>
        <v>0</v>
      </c>
      <c r="E35" s="70">
        <f t="shared" si="11"/>
        <v>0</v>
      </c>
      <c r="F35" s="70">
        <f t="shared" si="11"/>
        <v>0</v>
      </c>
      <c r="G35" s="73"/>
      <c r="H35" s="34">
        <f t="shared" si="15"/>
        <v>0</v>
      </c>
      <c r="I35" s="34">
        <f t="shared" si="16"/>
        <v>0</v>
      </c>
      <c r="J35" s="73"/>
      <c r="K35" s="34"/>
      <c r="L35" s="34"/>
      <c r="M35" s="73"/>
      <c r="N35" s="34"/>
      <c r="O35" s="34"/>
      <c r="P35" s="70"/>
      <c r="Q35" s="34"/>
      <c r="R35" s="34"/>
      <c r="S35" s="70"/>
      <c r="T35" s="34"/>
      <c r="U35" s="34"/>
    </row>
    <row r="36" spans="1:21" ht="27.75" customHeight="1" x14ac:dyDescent="0.3">
      <c r="A36" s="94">
        <v>3</v>
      </c>
      <c r="B36" s="95" t="s">
        <v>52</v>
      </c>
      <c r="C36" s="94">
        <v>53</v>
      </c>
      <c r="D36" s="96">
        <f t="shared" si="11"/>
        <v>0</v>
      </c>
      <c r="E36" s="96">
        <f t="shared" si="11"/>
        <v>0</v>
      </c>
      <c r="F36" s="96">
        <f t="shared" si="11"/>
        <v>0</v>
      </c>
      <c r="G36" s="84"/>
      <c r="H36" s="96">
        <f t="shared" si="15"/>
        <v>0</v>
      </c>
      <c r="I36" s="97">
        <f t="shared" si="16"/>
        <v>0</v>
      </c>
      <c r="J36" s="74"/>
      <c r="K36" s="70"/>
      <c r="L36" s="34"/>
      <c r="M36" s="74"/>
      <c r="N36" s="70"/>
      <c r="O36" s="34"/>
      <c r="P36" s="70"/>
      <c r="Q36" s="34"/>
      <c r="R36" s="34"/>
      <c r="S36" s="70"/>
      <c r="T36" s="34"/>
      <c r="U36" s="34"/>
    </row>
    <row r="50" spans="4:21" x14ac:dyDescent="0.3"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</row>
    <row r="51" spans="4:21" x14ac:dyDescent="0.3"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</row>
    <row r="52" spans="4:21" x14ac:dyDescent="0.3"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</row>
    <row r="53" spans="4:21" x14ac:dyDescent="0.3"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</row>
    <row r="54" spans="4:21" x14ac:dyDescent="0.3"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</row>
    <row r="55" spans="4:21" x14ac:dyDescent="0.3"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</row>
    <row r="56" spans="4:21" x14ac:dyDescent="0.3"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</row>
    <row r="57" spans="4:21" x14ac:dyDescent="0.3"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</row>
    <row r="58" spans="4:21" x14ac:dyDescent="0.3"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</row>
    <row r="59" spans="4:21" x14ac:dyDescent="0.3"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</row>
    <row r="60" spans="4:21" x14ac:dyDescent="0.3"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</row>
    <row r="61" spans="4:21" x14ac:dyDescent="0.3"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</row>
    <row r="62" spans="4:21" x14ac:dyDescent="0.3"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</row>
    <row r="63" spans="4:21" x14ac:dyDescent="0.3"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</row>
    <row r="64" spans="4:21" x14ac:dyDescent="0.3"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</row>
    <row r="65" spans="4:21" x14ac:dyDescent="0.3"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</row>
    <row r="66" spans="4:21" x14ac:dyDescent="0.3"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</row>
    <row r="67" spans="4:21" x14ac:dyDescent="0.3"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</row>
    <row r="68" spans="4:21" x14ac:dyDescent="0.3"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</row>
    <row r="69" spans="4:21" x14ac:dyDescent="0.3"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</row>
    <row r="70" spans="4:21" x14ac:dyDescent="0.3"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</row>
    <row r="71" spans="4:21" x14ac:dyDescent="0.3"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</row>
    <row r="72" spans="4:21" x14ac:dyDescent="0.3"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</row>
    <row r="73" spans="4:21" x14ac:dyDescent="0.3"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</row>
    <row r="74" spans="4:21" x14ac:dyDescent="0.3"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</row>
    <row r="75" spans="4:21" x14ac:dyDescent="0.3"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</row>
    <row r="76" spans="4:21" x14ac:dyDescent="0.3"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</row>
    <row r="77" spans="4:21" x14ac:dyDescent="0.3"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</row>
    <row r="78" spans="4:21" x14ac:dyDescent="0.3"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</row>
    <row r="79" spans="4:21" x14ac:dyDescent="0.3"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</row>
    <row r="80" spans="4:21" x14ac:dyDescent="0.3"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</row>
    <row r="81" spans="4:21" x14ac:dyDescent="0.3"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</row>
    <row r="82" spans="4:21" x14ac:dyDescent="0.3"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</row>
    <row r="83" spans="4:21" x14ac:dyDescent="0.3"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</row>
    <row r="84" spans="4:21" x14ac:dyDescent="0.3"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</row>
    <row r="85" spans="4:21" x14ac:dyDescent="0.3"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</row>
    <row r="86" spans="4:21" x14ac:dyDescent="0.3"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</row>
    <row r="87" spans="4:21" x14ac:dyDescent="0.3"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</row>
    <row r="88" spans="4:21" x14ac:dyDescent="0.3"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</row>
    <row r="89" spans="4:21" x14ac:dyDescent="0.3"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</row>
    <row r="90" spans="4:21" x14ac:dyDescent="0.3"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</row>
    <row r="91" spans="4:21" x14ac:dyDescent="0.3"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</row>
    <row r="92" spans="4:21" x14ac:dyDescent="0.3"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</row>
    <row r="93" spans="4:21" x14ac:dyDescent="0.3"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</row>
    <row r="94" spans="4:21" x14ac:dyDescent="0.3"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</row>
    <row r="95" spans="4:21" x14ac:dyDescent="0.3"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</row>
    <row r="96" spans="4:21" x14ac:dyDescent="0.3"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</row>
    <row r="97" spans="4:21" x14ac:dyDescent="0.3"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</row>
    <row r="98" spans="4:21" x14ac:dyDescent="0.3"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</row>
    <row r="99" spans="4:21" x14ac:dyDescent="0.3"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</row>
    <row r="100" spans="4:21" x14ac:dyDescent="0.3"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</row>
    <row r="101" spans="4:21" x14ac:dyDescent="0.3"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</row>
    <row r="102" spans="4:21" x14ac:dyDescent="0.3"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</row>
    <row r="103" spans="4:21" x14ac:dyDescent="0.3"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</row>
    <row r="104" spans="4:21" x14ac:dyDescent="0.3"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</row>
    <row r="105" spans="4:21" x14ac:dyDescent="0.3"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</row>
    <row r="106" spans="4:21" x14ac:dyDescent="0.3"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</row>
    <row r="107" spans="4:21" x14ac:dyDescent="0.3"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</row>
    <row r="108" spans="4:21" x14ac:dyDescent="0.3"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</row>
    <row r="109" spans="4:21" x14ac:dyDescent="0.3"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</row>
    <row r="110" spans="4:21" x14ac:dyDescent="0.3"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</row>
    <row r="111" spans="4:21" x14ac:dyDescent="0.3"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</row>
    <row r="112" spans="4:21" x14ac:dyDescent="0.3"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</row>
    <row r="113" spans="4:21" x14ac:dyDescent="0.3"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</row>
    <row r="114" spans="4:21" x14ac:dyDescent="0.3"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</row>
    <row r="115" spans="4:21" x14ac:dyDescent="0.3"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</row>
    <row r="116" spans="4:21" x14ac:dyDescent="0.3"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</row>
    <row r="117" spans="4:21" x14ac:dyDescent="0.3"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</row>
    <row r="118" spans="4:21" x14ac:dyDescent="0.3"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</row>
    <row r="119" spans="4:21" x14ac:dyDescent="0.3"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</row>
    <row r="120" spans="4:21" x14ac:dyDescent="0.3"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</row>
    <row r="121" spans="4:21" x14ac:dyDescent="0.3"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</row>
    <row r="122" spans="4:21" x14ac:dyDescent="0.3"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</row>
    <row r="123" spans="4:21" x14ac:dyDescent="0.3"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</row>
    <row r="124" spans="4:21" x14ac:dyDescent="0.3"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</row>
    <row r="125" spans="4:21" x14ac:dyDescent="0.3"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</row>
    <row r="126" spans="4:21" x14ac:dyDescent="0.3"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</row>
    <row r="127" spans="4:21" x14ac:dyDescent="0.3"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</row>
    <row r="128" spans="4:21" x14ac:dyDescent="0.3"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</row>
    <row r="129" spans="4:21" x14ac:dyDescent="0.3"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</row>
    <row r="130" spans="4:21" x14ac:dyDescent="0.3"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</row>
    <row r="131" spans="4:21" x14ac:dyDescent="0.3"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</row>
    <row r="132" spans="4:21" x14ac:dyDescent="0.3"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</row>
    <row r="133" spans="4:21" x14ac:dyDescent="0.3"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</row>
    <row r="134" spans="4:21" x14ac:dyDescent="0.3"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</row>
    <row r="135" spans="4:21" x14ac:dyDescent="0.3"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</row>
    <row r="136" spans="4:21" x14ac:dyDescent="0.3"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</row>
    <row r="137" spans="4:21" x14ac:dyDescent="0.3"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</row>
    <row r="138" spans="4:21" x14ac:dyDescent="0.3"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</row>
    <row r="139" spans="4:21" x14ac:dyDescent="0.3"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</row>
    <row r="140" spans="4:21" x14ac:dyDescent="0.3"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</row>
    <row r="141" spans="4:21" x14ac:dyDescent="0.3"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</row>
    <row r="142" spans="4:21" x14ac:dyDescent="0.3"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</row>
    <row r="143" spans="4:21" x14ac:dyDescent="0.3"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</row>
    <row r="144" spans="4:21" x14ac:dyDescent="0.3"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</row>
    <row r="145" spans="4:21" x14ac:dyDescent="0.3"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</row>
    <row r="146" spans="4:21" x14ac:dyDescent="0.3"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</row>
    <row r="147" spans="4:21" x14ac:dyDescent="0.3"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</row>
    <row r="148" spans="4:21" x14ac:dyDescent="0.3"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</row>
    <row r="149" spans="4:21" x14ac:dyDescent="0.3"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</row>
    <row r="150" spans="4:21" x14ac:dyDescent="0.3"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</row>
    <row r="151" spans="4:21" x14ac:dyDescent="0.3"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</row>
    <row r="152" spans="4:21" x14ac:dyDescent="0.3"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</row>
    <row r="153" spans="4:21" x14ac:dyDescent="0.3"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</row>
    <row r="154" spans="4:21" x14ac:dyDescent="0.3"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</row>
    <row r="155" spans="4:21" x14ac:dyDescent="0.3"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</row>
  </sheetData>
  <mergeCells count="20">
    <mergeCell ref="A4:L4"/>
    <mergeCell ref="A7:A8"/>
    <mergeCell ref="B7:B8"/>
    <mergeCell ref="C7:C8"/>
    <mergeCell ref="K6:L6"/>
    <mergeCell ref="E6:F6"/>
    <mergeCell ref="A5:F5"/>
    <mergeCell ref="M7:O7"/>
    <mergeCell ref="T1:U1"/>
    <mergeCell ref="P7:R7"/>
    <mergeCell ref="S7:U7"/>
    <mergeCell ref="D7:F7"/>
    <mergeCell ref="K1:L1"/>
    <mergeCell ref="N1:O1"/>
    <mergeCell ref="Q1:R1"/>
    <mergeCell ref="E1:F1"/>
    <mergeCell ref="G7:I7"/>
    <mergeCell ref="J7:L7"/>
    <mergeCell ref="A2:L2"/>
    <mergeCell ref="A3:L3"/>
  </mergeCells>
  <pageMargins left="0.43307086614173229" right="0.27559055118110237" top="0.49" bottom="0.27559055118110237" header="0.31496062992125984" footer="0.15748031496062992"/>
  <pageSetup paperSize="9" scale="90" orientation="portrait" r:id="rId1"/>
  <headerFooter>
    <oddFooter>&amp;C&amp;P/&amp;N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122"/>
  <sheetViews>
    <sheetView zoomScale="90" zoomScaleNormal="90" workbookViewId="0">
      <pane xSplit="2" ySplit="11" topLeftCell="C31" activePane="bottomRight" state="frozen"/>
      <selection pane="topRight" activeCell="C1" sqref="C1"/>
      <selection pane="bottomLeft" activeCell="A11" sqref="A11"/>
      <selection pane="bottomRight" activeCell="G7" sqref="G7:U7"/>
    </sheetView>
  </sheetViews>
  <sheetFormatPr defaultColWidth="9.109375" defaultRowHeight="13.2" x14ac:dyDescent="0.25"/>
  <cols>
    <col min="1" max="1" width="4" style="55" customWidth="1"/>
    <col min="2" max="2" width="30.44140625" style="56" customWidth="1"/>
    <col min="3" max="3" width="3.88671875" style="56" customWidth="1"/>
    <col min="4" max="5" width="14.77734375" style="38" customWidth="1"/>
    <col min="6" max="6" width="4.6640625" style="38" customWidth="1"/>
    <col min="7" max="8" width="11.88671875" style="38" customWidth="1"/>
    <col min="9" max="9" width="4.5546875" style="38" customWidth="1"/>
    <col min="10" max="10" width="12.33203125" style="56" customWidth="1"/>
    <col min="11" max="11" width="12.33203125" style="38" customWidth="1"/>
    <col min="12" max="12" width="4.5546875" style="38" customWidth="1"/>
    <col min="13" max="13" width="14.77734375" style="38" customWidth="1"/>
    <col min="14" max="14" width="15" style="38" customWidth="1"/>
    <col min="15" max="15" width="5.109375" style="38" customWidth="1"/>
    <col min="16" max="16" width="15.33203125" style="56" customWidth="1"/>
    <col min="17" max="17" width="14.5546875" style="38" customWidth="1"/>
    <col min="18" max="18" width="4.44140625" style="38" customWidth="1"/>
    <col min="19" max="19" width="14" style="56" customWidth="1"/>
    <col min="20" max="20" width="13.5546875" style="38" customWidth="1"/>
    <col min="21" max="21" width="5.109375" style="38" customWidth="1"/>
    <col min="22" max="23" width="13.109375" style="38" hidden="1" customWidth="1"/>
    <col min="24" max="24" width="5.109375" style="38" hidden="1" customWidth="1"/>
    <col min="25" max="25" width="13.109375" style="56" hidden="1" customWidth="1"/>
    <col min="26" max="26" width="13.109375" style="38" hidden="1" customWidth="1"/>
    <col min="27" max="27" width="5.44140625" style="38" hidden="1" customWidth="1"/>
    <col min="28" max="29" width="14.5546875" style="38" hidden="1" customWidth="1"/>
    <col min="30" max="30" width="5.5546875" style="38" hidden="1" customWidth="1"/>
    <col min="31" max="31" width="14.88671875" style="56" hidden="1" customWidth="1"/>
    <col min="32" max="32" width="14.88671875" style="38" hidden="1" customWidth="1"/>
    <col min="33" max="33" width="6.5546875" style="38" hidden="1" customWidth="1"/>
    <col min="34" max="35" width="13.109375" style="38" hidden="1" customWidth="1"/>
    <col min="36" max="36" width="5.109375" style="38" hidden="1" customWidth="1"/>
    <col min="37" max="37" width="13.109375" style="56" hidden="1" customWidth="1"/>
    <col min="38" max="38" width="13.109375" style="38" hidden="1" customWidth="1"/>
    <col min="39" max="39" width="5.44140625" style="38" hidden="1" customWidth="1"/>
    <col min="40" max="41" width="14.44140625" style="38" hidden="1" customWidth="1"/>
    <col min="42" max="42" width="5.109375" style="38" hidden="1" customWidth="1"/>
    <col min="43" max="43" width="15.44140625" style="56" hidden="1" customWidth="1"/>
    <col min="44" max="44" width="15.44140625" style="38" hidden="1" customWidth="1"/>
    <col min="45" max="45" width="5.44140625" style="38" hidden="1" customWidth="1"/>
    <col min="46" max="47" width="14.44140625" style="38" hidden="1" customWidth="1"/>
    <col min="48" max="48" width="5.109375" style="38" hidden="1" customWidth="1"/>
    <col min="49" max="49" width="14.6640625" style="56" hidden="1" customWidth="1"/>
    <col min="50" max="50" width="14.6640625" style="38" hidden="1" customWidth="1"/>
    <col min="51" max="51" width="5.44140625" style="38" hidden="1" customWidth="1"/>
    <col min="52" max="52" width="0" style="39" hidden="1" customWidth="1"/>
    <col min="53" max="16384" width="9.109375" style="39"/>
  </cols>
  <sheetData>
    <row r="1" spans="1:51" ht="25.5" customHeight="1" x14ac:dyDescent="0.25">
      <c r="A1" s="35"/>
      <c r="B1" s="1"/>
      <c r="C1" s="1"/>
      <c r="D1" s="1"/>
      <c r="F1" s="1"/>
      <c r="G1" s="1"/>
      <c r="H1" s="1"/>
      <c r="I1" s="1"/>
      <c r="J1" s="37"/>
      <c r="K1" s="1"/>
      <c r="L1" s="1"/>
      <c r="M1" s="1"/>
      <c r="N1" s="1"/>
      <c r="O1" s="1"/>
      <c r="P1" s="37"/>
      <c r="Q1" s="1"/>
      <c r="R1" s="1"/>
      <c r="S1" s="37"/>
      <c r="T1" s="36" t="s">
        <v>357</v>
      </c>
      <c r="V1" s="1"/>
      <c r="W1" s="1"/>
      <c r="X1" s="1"/>
      <c r="Y1" s="37"/>
      <c r="Z1" s="1"/>
      <c r="AA1" s="1"/>
      <c r="AB1" s="1"/>
      <c r="AC1" s="1"/>
      <c r="AD1" s="1"/>
      <c r="AE1" s="37"/>
      <c r="AF1" s="1"/>
      <c r="AG1" s="1"/>
      <c r="AH1" s="1"/>
      <c r="AI1" s="1"/>
      <c r="AJ1" s="1"/>
      <c r="AK1" s="37"/>
      <c r="AL1" s="1"/>
      <c r="AM1" s="1"/>
      <c r="AN1" s="1"/>
      <c r="AO1" s="1"/>
      <c r="AP1" s="1"/>
      <c r="AQ1" s="37"/>
      <c r="AR1" s="1"/>
      <c r="AS1" s="1"/>
      <c r="AT1" s="1"/>
      <c r="AU1" s="1"/>
      <c r="AV1" s="1"/>
      <c r="AW1" s="37"/>
      <c r="AX1" s="1"/>
      <c r="AY1" s="1"/>
    </row>
    <row r="2" spans="1:51" ht="18" customHeight="1" x14ac:dyDescent="0.3">
      <c r="A2" s="141" t="s">
        <v>334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</row>
    <row r="3" spans="1:51" ht="18" customHeight="1" x14ac:dyDescent="0.3">
      <c r="A3" s="141" t="s">
        <v>376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</row>
    <row r="4" spans="1:51" ht="18" customHeight="1" x14ac:dyDescent="0.3">
      <c r="A4" s="141" t="s">
        <v>338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</row>
    <row r="5" spans="1:51" ht="18" customHeight="1" x14ac:dyDescent="0.3">
      <c r="A5" s="121"/>
      <c r="B5" s="121"/>
      <c r="C5" s="121"/>
      <c r="D5" s="142" t="s">
        <v>379</v>
      </c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21"/>
      <c r="U5" s="121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</row>
    <row r="6" spans="1:51" s="40" customFormat="1" ht="15.6" x14ac:dyDescent="0.25">
      <c r="A6" s="75" t="s">
        <v>337</v>
      </c>
      <c r="B6" s="30"/>
      <c r="C6" s="30"/>
      <c r="D6" s="32"/>
      <c r="E6" s="29"/>
      <c r="F6" s="1"/>
      <c r="G6" s="31"/>
      <c r="H6" s="30"/>
      <c r="I6" s="30"/>
      <c r="J6" s="30"/>
      <c r="K6" s="30"/>
      <c r="L6" s="30"/>
      <c r="M6" s="31"/>
      <c r="N6" s="31"/>
      <c r="O6" s="30"/>
      <c r="P6" s="31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1"/>
      <c r="AC6" s="31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</row>
    <row r="7" spans="1:51" s="41" customFormat="1" ht="52.5" customHeight="1" x14ac:dyDescent="0.25">
      <c r="A7" s="134" t="s">
        <v>56</v>
      </c>
      <c r="B7" s="134" t="s">
        <v>57</v>
      </c>
      <c r="C7" s="134" t="s">
        <v>58</v>
      </c>
      <c r="D7" s="134" t="s">
        <v>246</v>
      </c>
      <c r="E7" s="134"/>
      <c r="F7" s="134"/>
      <c r="G7" s="135" t="s">
        <v>341</v>
      </c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7"/>
      <c r="V7" s="135" t="s">
        <v>244</v>
      </c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7"/>
      <c r="AH7" s="138" t="s">
        <v>332</v>
      </c>
      <c r="AI7" s="139"/>
      <c r="AJ7" s="139"/>
      <c r="AK7" s="139"/>
      <c r="AL7" s="139"/>
      <c r="AM7" s="140"/>
      <c r="AN7" s="138" t="s">
        <v>329</v>
      </c>
      <c r="AO7" s="139"/>
      <c r="AP7" s="139"/>
      <c r="AQ7" s="139"/>
      <c r="AR7" s="139"/>
      <c r="AS7" s="140"/>
      <c r="AT7" s="131" t="s">
        <v>333</v>
      </c>
      <c r="AU7" s="132"/>
      <c r="AV7" s="132"/>
      <c r="AW7" s="132"/>
      <c r="AX7" s="132"/>
      <c r="AY7" s="133"/>
    </row>
    <row r="8" spans="1:51" s="42" customFormat="1" ht="21.75" customHeight="1" x14ac:dyDescent="0.25">
      <c r="A8" s="134"/>
      <c r="B8" s="134"/>
      <c r="C8" s="134"/>
      <c r="D8" s="134"/>
      <c r="E8" s="134"/>
      <c r="F8" s="134"/>
      <c r="G8" s="134" t="s">
        <v>340</v>
      </c>
      <c r="H8" s="134"/>
      <c r="I8" s="134"/>
      <c r="J8" s="134"/>
      <c r="K8" s="134"/>
      <c r="L8" s="134"/>
      <c r="M8" s="134" t="s">
        <v>247</v>
      </c>
      <c r="N8" s="134"/>
      <c r="O8" s="134"/>
      <c r="P8" s="134"/>
      <c r="Q8" s="134"/>
      <c r="R8" s="134"/>
      <c r="S8" s="134"/>
      <c r="T8" s="134"/>
      <c r="U8" s="134"/>
      <c r="V8" s="134" t="s">
        <v>245</v>
      </c>
      <c r="W8" s="134"/>
      <c r="X8" s="134"/>
      <c r="Y8" s="134"/>
      <c r="Z8" s="134"/>
      <c r="AA8" s="134"/>
      <c r="AB8" s="135" t="s">
        <v>247</v>
      </c>
      <c r="AC8" s="136"/>
      <c r="AD8" s="136"/>
      <c r="AE8" s="136"/>
      <c r="AF8" s="136"/>
      <c r="AG8" s="137"/>
      <c r="AH8" s="134" t="s">
        <v>245</v>
      </c>
      <c r="AI8" s="134"/>
      <c r="AJ8" s="134"/>
      <c r="AK8" s="134"/>
      <c r="AL8" s="134"/>
      <c r="AM8" s="134"/>
      <c r="AN8" s="134" t="s">
        <v>245</v>
      </c>
      <c r="AO8" s="134"/>
      <c r="AP8" s="134"/>
      <c r="AQ8" s="134"/>
      <c r="AR8" s="134"/>
      <c r="AS8" s="134"/>
      <c r="AT8" s="134" t="s">
        <v>245</v>
      </c>
      <c r="AU8" s="134"/>
      <c r="AV8" s="134"/>
      <c r="AW8" s="134"/>
      <c r="AX8" s="134"/>
      <c r="AY8" s="134"/>
    </row>
    <row r="9" spans="1:51" s="42" customFormat="1" ht="47.25" customHeight="1" x14ac:dyDescent="0.25">
      <c r="A9" s="134"/>
      <c r="B9" s="134"/>
      <c r="C9" s="134"/>
      <c r="D9" s="134"/>
      <c r="E9" s="134"/>
      <c r="F9" s="134"/>
      <c r="G9" s="134" t="s">
        <v>249</v>
      </c>
      <c r="H9" s="134"/>
      <c r="I9" s="134"/>
      <c r="J9" s="134" t="s">
        <v>365</v>
      </c>
      <c r="K9" s="134"/>
      <c r="L9" s="134"/>
      <c r="M9" s="134" t="s">
        <v>249</v>
      </c>
      <c r="N9" s="134"/>
      <c r="O9" s="134"/>
      <c r="P9" s="134" t="s">
        <v>248</v>
      </c>
      <c r="Q9" s="134"/>
      <c r="R9" s="134"/>
      <c r="S9" s="134" t="s">
        <v>366</v>
      </c>
      <c r="T9" s="134"/>
      <c r="U9" s="134"/>
      <c r="V9" s="134" t="s">
        <v>249</v>
      </c>
      <c r="W9" s="134"/>
      <c r="X9" s="134"/>
      <c r="Y9" s="134" t="s">
        <v>335</v>
      </c>
      <c r="Z9" s="134"/>
      <c r="AA9" s="134"/>
      <c r="AB9" s="134" t="s">
        <v>249</v>
      </c>
      <c r="AC9" s="134"/>
      <c r="AD9" s="134"/>
      <c r="AE9" s="134" t="s">
        <v>248</v>
      </c>
      <c r="AF9" s="134"/>
      <c r="AG9" s="134"/>
      <c r="AH9" s="134" t="s">
        <v>249</v>
      </c>
      <c r="AI9" s="134"/>
      <c r="AJ9" s="134"/>
      <c r="AK9" s="134" t="s">
        <v>335</v>
      </c>
      <c r="AL9" s="134"/>
      <c r="AM9" s="134"/>
      <c r="AN9" s="134" t="s">
        <v>249</v>
      </c>
      <c r="AO9" s="134"/>
      <c r="AP9" s="134"/>
      <c r="AQ9" s="134" t="s">
        <v>335</v>
      </c>
      <c r="AR9" s="134"/>
      <c r="AS9" s="134"/>
      <c r="AT9" s="134" t="s">
        <v>249</v>
      </c>
      <c r="AU9" s="134"/>
      <c r="AV9" s="134"/>
      <c r="AW9" s="134" t="s">
        <v>335</v>
      </c>
      <c r="AX9" s="134"/>
      <c r="AY9" s="134"/>
    </row>
    <row r="10" spans="1:51" s="42" customFormat="1" ht="47.25" customHeight="1" x14ac:dyDescent="0.25">
      <c r="A10" s="134"/>
      <c r="B10" s="134"/>
      <c r="C10" s="134"/>
      <c r="D10" s="43" t="s">
        <v>1</v>
      </c>
      <c r="E10" s="43" t="s">
        <v>2</v>
      </c>
      <c r="F10" s="43" t="s">
        <v>12</v>
      </c>
      <c r="G10" s="43" t="s">
        <v>1</v>
      </c>
      <c r="H10" s="43" t="s">
        <v>2</v>
      </c>
      <c r="I10" s="43" t="s">
        <v>12</v>
      </c>
      <c r="J10" s="43" t="s">
        <v>1</v>
      </c>
      <c r="K10" s="43" t="s">
        <v>2</v>
      </c>
      <c r="L10" s="43" t="s">
        <v>12</v>
      </c>
      <c r="M10" s="43" t="s">
        <v>1</v>
      </c>
      <c r="N10" s="43" t="s">
        <v>2</v>
      </c>
      <c r="O10" s="43" t="s">
        <v>12</v>
      </c>
      <c r="P10" s="43" t="s">
        <v>1</v>
      </c>
      <c r="Q10" s="43" t="s">
        <v>2</v>
      </c>
      <c r="R10" s="43" t="s">
        <v>12</v>
      </c>
      <c r="S10" s="43" t="s">
        <v>1</v>
      </c>
      <c r="T10" s="43" t="s">
        <v>2</v>
      </c>
      <c r="U10" s="43" t="s">
        <v>12</v>
      </c>
      <c r="V10" s="43" t="s">
        <v>1</v>
      </c>
      <c r="W10" s="43" t="s">
        <v>2</v>
      </c>
      <c r="X10" s="43" t="s">
        <v>12</v>
      </c>
      <c r="Y10" s="43" t="s">
        <v>1</v>
      </c>
      <c r="Z10" s="43" t="s">
        <v>2</v>
      </c>
      <c r="AA10" s="43" t="s">
        <v>12</v>
      </c>
      <c r="AB10" s="43" t="s">
        <v>1</v>
      </c>
      <c r="AC10" s="43" t="s">
        <v>2</v>
      </c>
      <c r="AD10" s="43" t="s">
        <v>12</v>
      </c>
      <c r="AE10" s="43" t="s">
        <v>1</v>
      </c>
      <c r="AF10" s="43" t="s">
        <v>2</v>
      </c>
      <c r="AG10" s="43" t="s">
        <v>12</v>
      </c>
      <c r="AH10" s="43" t="s">
        <v>1</v>
      </c>
      <c r="AI10" s="43" t="s">
        <v>2</v>
      </c>
      <c r="AJ10" s="43" t="s">
        <v>12</v>
      </c>
      <c r="AK10" s="43" t="s">
        <v>1</v>
      </c>
      <c r="AL10" s="43" t="s">
        <v>2</v>
      </c>
      <c r="AM10" s="43" t="s">
        <v>12</v>
      </c>
      <c r="AN10" s="43" t="s">
        <v>1</v>
      </c>
      <c r="AO10" s="43" t="s">
        <v>2</v>
      </c>
      <c r="AP10" s="43" t="s">
        <v>12</v>
      </c>
      <c r="AQ10" s="43" t="s">
        <v>1</v>
      </c>
      <c r="AR10" s="43" t="s">
        <v>2</v>
      </c>
      <c r="AS10" s="43" t="s">
        <v>12</v>
      </c>
      <c r="AT10" s="43" t="s">
        <v>1</v>
      </c>
      <c r="AU10" s="43" t="s">
        <v>2</v>
      </c>
      <c r="AV10" s="43" t="s">
        <v>12</v>
      </c>
      <c r="AW10" s="43" t="s">
        <v>1</v>
      </c>
      <c r="AX10" s="43" t="s">
        <v>2</v>
      </c>
      <c r="AY10" s="43" t="s">
        <v>12</v>
      </c>
    </row>
    <row r="11" spans="1:51" s="42" customFormat="1" ht="16.5" customHeight="1" x14ac:dyDescent="0.25">
      <c r="A11" s="33" t="s">
        <v>3</v>
      </c>
      <c r="B11" s="33" t="s">
        <v>4</v>
      </c>
      <c r="C11" s="33" t="s">
        <v>21</v>
      </c>
      <c r="D11" s="33" t="s">
        <v>61</v>
      </c>
      <c r="E11" s="33">
        <v>2</v>
      </c>
      <c r="F11" s="33">
        <v>3</v>
      </c>
      <c r="G11" s="33">
        <v>4</v>
      </c>
      <c r="H11" s="33">
        <v>5</v>
      </c>
      <c r="I11" s="33">
        <v>6</v>
      </c>
      <c r="J11" s="33">
        <v>7</v>
      </c>
      <c r="K11" s="33">
        <v>8</v>
      </c>
      <c r="L11" s="33">
        <v>9</v>
      </c>
      <c r="M11" s="33">
        <v>10</v>
      </c>
      <c r="N11" s="33">
        <v>11</v>
      </c>
      <c r="O11" s="33">
        <v>12</v>
      </c>
      <c r="P11" s="33">
        <v>13</v>
      </c>
      <c r="Q11" s="33">
        <v>14</v>
      </c>
      <c r="R11" s="33">
        <v>15</v>
      </c>
      <c r="S11" s="33">
        <v>16</v>
      </c>
      <c r="T11" s="33">
        <v>17</v>
      </c>
      <c r="U11" s="33">
        <v>18</v>
      </c>
      <c r="V11" s="33">
        <v>19</v>
      </c>
      <c r="W11" s="33">
        <v>20</v>
      </c>
      <c r="X11" s="33">
        <v>21</v>
      </c>
      <c r="Y11" s="33">
        <v>22</v>
      </c>
      <c r="Z11" s="33">
        <v>23</v>
      </c>
      <c r="AA11" s="33">
        <v>24</v>
      </c>
      <c r="AB11" s="33">
        <v>25</v>
      </c>
      <c r="AC11" s="33">
        <v>26</v>
      </c>
      <c r="AD11" s="33">
        <v>27</v>
      </c>
      <c r="AE11" s="33">
        <v>28</v>
      </c>
      <c r="AF11" s="33">
        <v>29</v>
      </c>
      <c r="AG11" s="33">
        <v>30</v>
      </c>
      <c r="AH11" s="33">
        <v>31</v>
      </c>
      <c r="AI11" s="33">
        <v>32</v>
      </c>
      <c r="AJ11" s="33">
        <v>33</v>
      </c>
      <c r="AK11" s="33">
        <v>34</v>
      </c>
      <c r="AL11" s="33">
        <v>35</v>
      </c>
      <c r="AM11" s="33">
        <v>36</v>
      </c>
      <c r="AN11" s="33">
        <v>37</v>
      </c>
      <c r="AO11" s="33">
        <v>38</v>
      </c>
      <c r="AP11" s="33">
        <v>39</v>
      </c>
      <c r="AQ11" s="33">
        <v>40</v>
      </c>
      <c r="AR11" s="33">
        <v>41</v>
      </c>
      <c r="AS11" s="33">
        <v>42</v>
      </c>
      <c r="AT11" s="33">
        <v>43</v>
      </c>
      <c r="AU11" s="33">
        <v>44</v>
      </c>
      <c r="AV11" s="33">
        <v>45</v>
      </c>
      <c r="AW11" s="33">
        <v>46</v>
      </c>
      <c r="AX11" s="33">
        <v>47</v>
      </c>
      <c r="AY11" s="33">
        <v>48</v>
      </c>
    </row>
    <row r="12" spans="1:51" s="42" customFormat="1" ht="24" customHeight="1" x14ac:dyDescent="0.25">
      <c r="A12" s="2" t="s">
        <v>3</v>
      </c>
      <c r="B12" s="3" t="s">
        <v>59</v>
      </c>
      <c r="C12" s="2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1:51" s="42" customFormat="1" ht="36.75" customHeight="1" x14ac:dyDescent="0.25">
      <c r="A13" s="2" t="s">
        <v>5</v>
      </c>
      <c r="B13" s="3" t="s">
        <v>60</v>
      </c>
      <c r="C13" s="2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1:51" s="41" customFormat="1" ht="36.75" customHeight="1" x14ac:dyDescent="0.3">
      <c r="A14" s="2" t="s">
        <v>61</v>
      </c>
      <c r="B14" s="3" t="s">
        <v>62</v>
      </c>
      <c r="C14" s="2" t="s">
        <v>63</v>
      </c>
      <c r="D14" s="5">
        <f>D15+D18</f>
        <v>224700000</v>
      </c>
      <c r="E14" s="5">
        <f t="shared" ref="E14:F14" si="0">E15+E18</f>
        <v>224700000</v>
      </c>
      <c r="F14" s="5">
        <f t="shared" si="0"/>
        <v>0</v>
      </c>
      <c r="G14" s="5">
        <f>G15+G18</f>
        <v>0</v>
      </c>
      <c r="H14" s="5">
        <f t="shared" ref="H14" si="1">H15+H18</f>
        <v>0</v>
      </c>
      <c r="I14" s="5">
        <f t="shared" ref="I14" si="2">I15+I18</f>
        <v>0</v>
      </c>
      <c r="J14" s="6">
        <f>J15+J18</f>
        <v>0</v>
      </c>
      <c r="K14" s="5">
        <f t="shared" ref="K14" si="3">K15+K18</f>
        <v>0</v>
      </c>
      <c r="L14" s="5">
        <f t="shared" ref="L14:M14" si="4">L15+L18</f>
        <v>0</v>
      </c>
      <c r="M14" s="5">
        <f t="shared" si="4"/>
        <v>224700000</v>
      </c>
      <c r="N14" s="5">
        <f t="shared" ref="N14" si="5">N15+N18</f>
        <v>224700000</v>
      </c>
      <c r="O14" s="5">
        <f t="shared" ref="O14" si="6">O15+O18</f>
        <v>0</v>
      </c>
      <c r="P14" s="5">
        <f t="shared" ref="P14:Q14" si="7">P15+P18</f>
        <v>224700000</v>
      </c>
      <c r="Q14" s="5">
        <f t="shared" si="7"/>
        <v>224700000</v>
      </c>
      <c r="R14" s="5">
        <f t="shared" ref="R14" si="8">R15+R18</f>
        <v>0</v>
      </c>
      <c r="S14" s="6">
        <f>S15</f>
        <v>0</v>
      </c>
      <c r="T14" s="5">
        <f t="shared" ref="T14" si="9">T15+T18</f>
        <v>0</v>
      </c>
      <c r="U14" s="5">
        <f t="shared" ref="U14" si="10">U15+U18</f>
        <v>0</v>
      </c>
      <c r="V14" s="5"/>
      <c r="W14" s="5"/>
      <c r="X14" s="5"/>
      <c r="Y14" s="27"/>
      <c r="Z14" s="27"/>
      <c r="AA14" s="5"/>
      <c r="AB14" s="5"/>
      <c r="AC14" s="5"/>
      <c r="AD14" s="5"/>
      <c r="AE14" s="27"/>
      <c r="AF14" s="5"/>
      <c r="AG14" s="5"/>
      <c r="AH14" s="5"/>
      <c r="AI14" s="5"/>
      <c r="AJ14" s="5"/>
      <c r="AK14" s="44"/>
      <c r="AL14" s="5"/>
      <c r="AM14" s="5"/>
      <c r="AN14" s="5"/>
      <c r="AO14" s="5"/>
      <c r="AP14" s="5"/>
      <c r="AQ14" s="45"/>
      <c r="AR14" s="5"/>
      <c r="AS14" s="5"/>
      <c r="AT14" s="5"/>
      <c r="AU14" s="5"/>
      <c r="AV14" s="5"/>
      <c r="AW14" s="45"/>
      <c r="AX14" s="5"/>
      <c r="AY14" s="5"/>
    </row>
    <row r="15" spans="1:51" s="42" customFormat="1" ht="33" customHeight="1" x14ac:dyDescent="0.25">
      <c r="A15" s="8" t="s">
        <v>64</v>
      </c>
      <c r="B15" s="9" t="s">
        <v>65</v>
      </c>
      <c r="C15" s="8" t="s">
        <v>66</v>
      </c>
      <c r="D15" s="10">
        <f>D16+D17</f>
        <v>0</v>
      </c>
      <c r="E15" s="10">
        <f t="shared" ref="E15:G15" si="11">E16+E17</f>
        <v>0</v>
      </c>
      <c r="F15" s="10">
        <f t="shared" si="11"/>
        <v>0</v>
      </c>
      <c r="G15" s="10">
        <f t="shared" si="11"/>
        <v>0</v>
      </c>
      <c r="H15" s="10">
        <f t="shared" ref="H15" si="12">H16+H17</f>
        <v>0</v>
      </c>
      <c r="I15" s="10">
        <f t="shared" ref="I15" si="13">I16+I17</f>
        <v>0</v>
      </c>
      <c r="J15" s="11"/>
      <c r="K15" s="10">
        <f t="shared" ref="K15" si="14">K16+K17</f>
        <v>0</v>
      </c>
      <c r="L15" s="10">
        <f t="shared" ref="L15" si="15">L16+L17</f>
        <v>0</v>
      </c>
      <c r="M15" s="10">
        <f>M16+M17</f>
        <v>0</v>
      </c>
      <c r="N15" s="10">
        <f t="shared" ref="N15" si="16">N16+N17</f>
        <v>0</v>
      </c>
      <c r="O15" s="10">
        <f t="shared" ref="O15:P15" si="17">O16+O17</f>
        <v>0</v>
      </c>
      <c r="P15" s="11">
        <f t="shared" si="17"/>
        <v>0</v>
      </c>
      <c r="Q15" s="10">
        <f t="shared" ref="Q15" si="18">Q16+Q17</f>
        <v>0</v>
      </c>
      <c r="R15" s="10">
        <f t="shared" ref="R15" si="19">R16+R17</f>
        <v>0</v>
      </c>
      <c r="S15" s="11">
        <f>T15</f>
        <v>0</v>
      </c>
      <c r="T15" s="10">
        <f t="shared" ref="T15" si="20">T16+T17</f>
        <v>0</v>
      </c>
      <c r="U15" s="10">
        <f t="shared" ref="U15" si="21">U16+U17</f>
        <v>0</v>
      </c>
      <c r="V15" s="10"/>
      <c r="W15" s="10"/>
      <c r="X15" s="10"/>
      <c r="Y15" s="12"/>
      <c r="Z15" s="12"/>
      <c r="AA15" s="10"/>
      <c r="AB15" s="10"/>
      <c r="AC15" s="10"/>
      <c r="AD15" s="10"/>
      <c r="AE15" s="12"/>
      <c r="AF15" s="10"/>
      <c r="AG15" s="10"/>
      <c r="AH15" s="10"/>
      <c r="AI15" s="10"/>
      <c r="AJ15" s="10"/>
      <c r="AK15" s="46"/>
      <c r="AL15" s="10"/>
      <c r="AM15" s="10"/>
      <c r="AN15" s="10"/>
      <c r="AO15" s="10"/>
      <c r="AP15" s="10"/>
      <c r="AQ15" s="47"/>
      <c r="AR15" s="10"/>
      <c r="AS15" s="10"/>
      <c r="AT15" s="10"/>
      <c r="AU15" s="10"/>
      <c r="AV15" s="10"/>
      <c r="AW15" s="47"/>
      <c r="AX15" s="10"/>
      <c r="AY15" s="10"/>
    </row>
    <row r="16" spans="1:51" s="42" customFormat="1" ht="24" customHeight="1" x14ac:dyDescent="0.25">
      <c r="A16" s="8"/>
      <c r="B16" s="9" t="s">
        <v>67</v>
      </c>
      <c r="C16" s="8" t="s">
        <v>68</v>
      </c>
      <c r="D16" s="10">
        <f>G16+M16+V16+AB16+AH16+AN16+AT16</f>
        <v>0</v>
      </c>
      <c r="E16" s="10">
        <f t="shared" ref="E16:F16" si="22">H16+N16+W16+AC16+AI16+AO16+AU16</f>
        <v>0</v>
      </c>
      <c r="F16" s="10">
        <f t="shared" si="22"/>
        <v>0</v>
      </c>
      <c r="G16" s="10">
        <f>J16</f>
        <v>0</v>
      </c>
      <c r="H16" s="10">
        <f>G16</f>
        <v>0</v>
      </c>
      <c r="I16" s="10">
        <f>H16-G16</f>
        <v>0</v>
      </c>
      <c r="J16" s="11"/>
      <c r="K16" s="10">
        <f>J16</f>
        <v>0</v>
      </c>
      <c r="L16" s="10">
        <f>K16-J16</f>
        <v>0</v>
      </c>
      <c r="M16" s="10">
        <f>P16+S16</f>
        <v>0</v>
      </c>
      <c r="N16" s="10">
        <f>M16</f>
        <v>0</v>
      </c>
      <c r="O16" s="10">
        <f>N16-M16</f>
        <v>0</v>
      </c>
      <c r="P16" s="11"/>
      <c r="Q16" s="10">
        <f>P16</f>
        <v>0</v>
      </c>
      <c r="R16" s="10">
        <f>Q16-P16</f>
        <v>0</v>
      </c>
      <c r="S16" s="11">
        <v>0</v>
      </c>
      <c r="T16" s="10">
        <f>S16</f>
        <v>0</v>
      </c>
      <c r="U16" s="10">
        <f>T16-S16</f>
        <v>0</v>
      </c>
      <c r="V16" s="10"/>
      <c r="W16" s="10"/>
      <c r="X16" s="10"/>
      <c r="Y16" s="12"/>
      <c r="Z16" s="12"/>
      <c r="AA16" s="10"/>
      <c r="AB16" s="10"/>
      <c r="AC16" s="10"/>
      <c r="AD16" s="10"/>
      <c r="AE16" s="12"/>
      <c r="AF16" s="10"/>
      <c r="AG16" s="10"/>
      <c r="AH16" s="10"/>
      <c r="AI16" s="10"/>
      <c r="AJ16" s="10"/>
      <c r="AK16" s="48"/>
      <c r="AL16" s="10"/>
      <c r="AM16" s="10"/>
      <c r="AN16" s="10"/>
      <c r="AO16" s="10"/>
      <c r="AP16" s="10"/>
      <c r="AQ16" s="49"/>
      <c r="AR16" s="10"/>
      <c r="AS16" s="10"/>
      <c r="AT16" s="10"/>
      <c r="AU16" s="10"/>
      <c r="AV16" s="10"/>
      <c r="AW16" s="49"/>
      <c r="AX16" s="10"/>
      <c r="AY16" s="10"/>
    </row>
    <row r="17" spans="1:51" s="42" customFormat="1" ht="19.5" customHeight="1" x14ac:dyDescent="0.25">
      <c r="A17" s="8"/>
      <c r="B17" s="9" t="s">
        <v>69</v>
      </c>
      <c r="C17" s="8" t="s">
        <v>70</v>
      </c>
      <c r="D17" s="10">
        <f>G17+M17+V17+AB17+AH17+AN17+AT17</f>
        <v>0</v>
      </c>
      <c r="E17" s="10">
        <f t="shared" ref="E17" si="23">H17+N17+W17+AC17+AI17+AO17+AU17</f>
        <v>0</v>
      </c>
      <c r="F17" s="10">
        <f t="shared" ref="F17" si="24">I17+O17+X17+AD17+AJ17+AP17+AV17</f>
        <v>0</v>
      </c>
      <c r="G17" s="10">
        <f>J17</f>
        <v>0</v>
      </c>
      <c r="H17" s="10">
        <f>G17</f>
        <v>0</v>
      </c>
      <c r="I17" s="10">
        <f>H17-G17</f>
        <v>0</v>
      </c>
      <c r="J17" s="11"/>
      <c r="K17" s="10">
        <f>J17</f>
        <v>0</v>
      </c>
      <c r="L17" s="10">
        <f>K17-J17</f>
        <v>0</v>
      </c>
      <c r="M17" s="10">
        <f>P17+S17</f>
        <v>0</v>
      </c>
      <c r="N17" s="10">
        <f>M17</f>
        <v>0</v>
      </c>
      <c r="O17" s="10">
        <f>N17-M17</f>
        <v>0</v>
      </c>
      <c r="P17" s="11"/>
      <c r="Q17" s="10">
        <f>P17</f>
        <v>0</v>
      </c>
      <c r="R17" s="10">
        <f>Q17-P17</f>
        <v>0</v>
      </c>
      <c r="S17" s="11"/>
      <c r="T17" s="10">
        <f>S17</f>
        <v>0</v>
      </c>
      <c r="U17" s="10">
        <f>T17-S17</f>
        <v>0</v>
      </c>
      <c r="V17" s="10"/>
      <c r="W17" s="10"/>
      <c r="X17" s="10"/>
      <c r="Y17" s="7"/>
      <c r="Z17" s="7"/>
      <c r="AA17" s="10"/>
      <c r="AB17" s="10"/>
      <c r="AC17" s="10"/>
      <c r="AD17" s="10"/>
      <c r="AE17" s="7"/>
      <c r="AF17" s="10"/>
      <c r="AG17" s="10"/>
      <c r="AH17" s="10"/>
      <c r="AI17" s="10"/>
      <c r="AJ17" s="10"/>
      <c r="AK17" s="48"/>
      <c r="AL17" s="10"/>
      <c r="AM17" s="10"/>
      <c r="AN17" s="10"/>
      <c r="AO17" s="10"/>
      <c r="AP17" s="10"/>
      <c r="AQ17" s="49"/>
      <c r="AR17" s="10"/>
      <c r="AS17" s="10"/>
      <c r="AT17" s="10"/>
      <c r="AU17" s="10"/>
      <c r="AV17" s="10"/>
      <c r="AW17" s="49"/>
      <c r="AX17" s="10"/>
      <c r="AY17" s="10"/>
    </row>
    <row r="18" spans="1:51" s="42" customFormat="1" ht="39" customHeight="1" x14ac:dyDescent="0.25">
      <c r="A18" s="8" t="s">
        <v>71</v>
      </c>
      <c r="B18" s="9" t="s">
        <v>72</v>
      </c>
      <c r="C18" s="8" t="s">
        <v>73</v>
      </c>
      <c r="D18" s="13">
        <f>D19+D20</f>
        <v>224700000</v>
      </c>
      <c r="E18" s="13">
        <f t="shared" ref="E18:G18" si="25">E19+E20</f>
        <v>224700000</v>
      </c>
      <c r="F18" s="13">
        <f t="shared" si="25"/>
        <v>0</v>
      </c>
      <c r="G18" s="13">
        <f t="shared" si="25"/>
        <v>0</v>
      </c>
      <c r="H18" s="13">
        <f t="shared" ref="H18" si="26">H19+H20</f>
        <v>0</v>
      </c>
      <c r="I18" s="13">
        <f t="shared" ref="I18" si="27">I19+I20</f>
        <v>0</v>
      </c>
      <c r="J18" s="28">
        <f t="shared" ref="J18" si="28">J20+J19</f>
        <v>0</v>
      </c>
      <c r="K18" s="13">
        <f t="shared" ref="K18" si="29">K19+K20</f>
        <v>0</v>
      </c>
      <c r="L18" s="13">
        <f t="shared" ref="L18:M18" si="30">L19+L20</f>
        <v>0</v>
      </c>
      <c r="M18" s="13">
        <f t="shared" si="30"/>
        <v>224700000</v>
      </c>
      <c r="N18" s="13">
        <f t="shared" ref="N18" si="31">N19+N20</f>
        <v>224700000</v>
      </c>
      <c r="O18" s="13">
        <f t="shared" ref="O18" si="32">O19+O20</f>
        <v>0</v>
      </c>
      <c r="P18" s="13">
        <f>P19+P20</f>
        <v>224700000</v>
      </c>
      <c r="Q18" s="13">
        <f>Q19+Q20</f>
        <v>224700000</v>
      </c>
      <c r="R18" s="13">
        <f t="shared" ref="R18" si="33">R19+R20</f>
        <v>0</v>
      </c>
      <c r="S18" s="11"/>
      <c r="T18" s="13">
        <f t="shared" ref="T18" si="34">T19+T20</f>
        <v>0</v>
      </c>
      <c r="U18" s="13">
        <f t="shared" ref="U18" si="35">U19+U20</f>
        <v>0</v>
      </c>
      <c r="V18" s="13"/>
      <c r="W18" s="13"/>
      <c r="X18" s="13"/>
      <c r="Y18" s="12"/>
      <c r="Z18" s="12"/>
      <c r="AA18" s="13"/>
      <c r="AB18" s="13"/>
      <c r="AC18" s="13"/>
      <c r="AD18" s="13"/>
      <c r="AE18" s="12"/>
      <c r="AF18" s="13"/>
      <c r="AG18" s="13"/>
      <c r="AH18" s="13"/>
      <c r="AI18" s="13"/>
      <c r="AJ18" s="13"/>
      <c r="AK18" s="46"/>
      <c r="AL18" s="13"/>
      <c r="AM18" s="13"/>
      <c r="AN18" s="13"/>
      <c r="AO18" s="13"/>
      <c r="AP18" s="13"/>
      <c r="AQ18" s="47"/>
      <c r="AR18" s="13"/>
      <c r="AS18" s="13"/>
      <c r="AT18" s="13"/>
      <c r="AU18" s="13"/>
      <c r="AV18" s="13"/>
      <c r="AW18" s="47"/>
      <c r="AX18" s="13"/>
      <c r="AY18" s="13"/>
    </row>
    <row r="19" spans="1:51" s="42" customFormat="1" ht="21.75" customHeight="1" x14ac:dyDescent="0.3">
      <c r="A19" s="8"/>
      <c r="B19" s="9" t="s">
        <v>67</v>
      </c>
      <c r="C19" s="8" t="s">
        <v>74</v>
      </c>
      <c r="D19" s="10">
        <f>G19+M19+V19+AB19+AH19+AN19+AT19</f>
        <v>0</v>
      </c>
      <c r="E19" s="10">
        <f t="shared" ref="E19:E20" si="36">H19+N19+W19+AC19+AI19+AO19+AU19</f>
        <v>0</v>
      </c>
      <c r="F19" s="10">
        <f t="shared" ref="F19:F20" si="37">I19+O19+X19+AD19+AJ19+AP19+AV19</f>
        <v>0</v>
      </c>
      <c r="G19" s="10">
        <f>J19</f>
        <v>0</v>
      </c>
      <c r="H19" s="10">
        <f>G19</f>
        <v>0</v>
      </c>
      <c r="I19" s="10">
        <f>H19-G19</f>
        <v>0</v>
      </c>
      <c r="J19" s="14"/>
      <c r="K19" s="15"/>
      <c r="L19" s="15"/>
      <c r="M19" s="10">
        <f>P19+S19</f>
        <v>0</v>
      </c>
      <c r="N19" s="10">
        <f>M19</f>
        <v>0</v>
      </c>
      <c r="O19" s="10">
        <f>N19-M19</f>
        <v>0</v>
      </c>
      <c r="P19" s="11"/>
      <c r="Q19" s="10">
        <f>P19</f>
        <v>0</v>
      </c>
      <c r="R19" s="10">
        <f>Q19-P19</f>
        <v>0</v>
      </c>
      <c r="S19" s="11">
        <v>0</v>
      </c>
      <c r="T19" s="10">
        <f>S19</f>
        <v>0</v>
      </c>
      <c r="U19" s="10">
        <f>T19-S19</f>
        <v>0</v>
      </c>
      <c r="V19" s="10"/>
      <c r="W19" s="10"/>
      <c r="X19" s="10"/>
      <c r="Y19" s="12"/>
      <c r="Z19" s="12"/>
      <c r="AA19" s="15"/>
      <c r="AB19" s="10"/>
      <c r="AC19" s="10"/>
      <c r="AD19" s="10"/>
      <c r="AE19" s="12"/>
      <c r="AF19" s="10"/>
      <c r="AG19" s="10"/>
      <c r="AH19" s="10"/>
      <c r="AI19" s="10"/>
      <c r="AJ19" s="10"/>
      <c r="AK19" s="48"/>
      <c r="AL19" s="15"/>
      <c r="AM19" s="15"/>
      <c r="AN19" s="10"/>
      <c r="AO19" s="10"/>
      <c r="AP19" s="10"/>
      <c r="AQ19" s="49"/>
      <c r="AR19" s="15"/>
      <c r="AS19" s="15"/>
      <c r="AT19" s="10"/>
      <c r="AU19" s="10"/>
      <c r="AV19" s="10"/>
      <c r="AW19" s="49"/>
      <c r="AX19" s="15"/>
      <c r="AY19" s="15"/>
    </row>
    <row r="20" spans="1:51" s="42" customFormat="1" ht="21" customHeight="1" x14ac:dyDescent="0.25">
      <c r="A20" s="8"/>
      <c r="B20" s="9" t="s">
        <v>69</v>
      </c>
      <c r="C20" s="8" t="s">
        <v>75</v>
      </c>
      <c r="D20" s="10">
        <f>G20+M20+V20+AB20+AH20+AN20+AT20</f>
        <v>224700000</v>
      </c>
      <c r="E20" s="10">
        <f t="shared" si="36"/>
        <v>224700000</v>
      </c>
      <c r="F20" s="10">
        <f t="shared" si="37"/>
        <v>0</v>
      </c>
      <c r="G20" s="10">
        <f>J20</f>
        <v>0</v>
      </c>
      <c r="H20" s="10">
        <f>G20</f>
        <v>0</v>
      </c>
      <c r="I20" s="10">
        <f>H20-G20</f>
        <v>0</v>
      </c>
      <c r="J20" s="11"/>
      <c r="K20" s="10">
        <f>J20</f>
        <v>0</v>
      </c>
      <c r="L20" s="10">
        <f>J20-K20</f>
        <v>0</v>
      </c>
      <c r="M20" s="10">
        <f>P20+S20</f>
        <v>224700000</v>
      </c>
      <c r="N20" s="10">
        <f>M20</f>
        <v>224700000</v>
      </c>
      <c r="O20" s="10">
        <f>N20-M20</f>
        <v>0</v>
      </c>
      <c r="P20" s="11">
        <v>224700000</v>
      </c>
      <c r="Q20" s="10">
        <f>P20</f>
        <v>224700000</v>
      </c>
      <c r="R20" s="10">
        <f>Q20-P20</f>
        <v>0</v>
      </c>
      <c r="S20" s="11">
        <v>0</v>
      </c>
      <c r="T20" s="10">
        <f>S20</f>
        <v>0</v>
      </c>
      <c r="U20" s="10">
        <f>T20-S20</f>
        <v>0</v>
      </c>
      <c r="V20" s="10"/>
      <c r="W20" s="10"/>
      <c r="X20" s="10"/>
      <c r="Y20" s="12"/>
      <c r="Z20" s="12"/>
      <c r="AA20" s="10"/>
      <c r="AB20" s="10"/>
      <c r="AC20" s="10"/>
      <c r="AD20" s="10"/>
      <c r="AE20" s="12"/>
      <c r="AF20" s="10"/>
      <c r="AG20" s="10"/>
      <c r="AH20" s="10"/>
      <c r="AI20" s="10"/>
      <c r="AJ20" s="10"/>
      <c r="AK20" s="48"/>
      <c r="AL20" s="10"/>
      <c r="AM20" s="10"/>
      <c r="AN20" s="10"/>
      <c r="AO20" s="10"/>
      <c r="AP20" s="10"/>
      <c r="AQ20" s="49"/>
      <c r="AR20" s="10"/>
      <c r="AS20" s="10"/>
      <c r="AT20" s="10"/>
      <c r="AU20" s="10"/>
      <c r="AV20" s="10"/>
      <c r="AW20" s="49"/>
      <c r="AX20" s="10"/>
      <c r="AY20" s="10"/>
    </row>
    <row r="21" spans="1:51" s="41" customFormat="1" ht="35.25" customHeight="1" x14ac:dyDescent="0.25">
      <c r="A21" s="2" t="s">
        <v>76</v>
      </c>
      <c r="B21" s="3" t="s">
        <v>77</v>
      </c>
      <c r="C21" s="2" t="s">
        <v>78</v>
      </c>
      <c r="D21" s="5">
        <f>D22+D23</f>
        <v>9607486000</v>
      </c>
      <c r="E21" s="5">
        <f t="shared" ref="E21:F21" si="38">E22+E23</f>
        <v>9607486000</v>
      </c>
      <c r="F21" s="5">
        <f t="shared" si="38"/>
        <v>0</v>
      </c>
      <c r="G21" s="5">
        <f>G22+G23</f>
        <v>290220000</v>
      </c>
      <c r="H21" s="5">
        <f t="shared" ref="H21:U21" si="39">H22+H23</f>
        <v>290220000</v>
      </c>
      <c r="I21" s="5">
        <f t="shared" si="39"/>
        <v>0</v>
      </c>
      <c r="J21" s="5">
        <f t="shared" si="39"/>
        <v>290220000</v>
      </c>
      <c r="K21" s="5">
        <f t="shared" si="39"/>
        <v>290220000</v>
      </c>
      <c r="L21" s="5">
        <f t="shared" si="39"/>
        <v>0</v>
      </c>
      <c r="M21" s="5">
        <f t="shared" si="39"/>
        <v>9317266000</v>
      </c>
      <c r="N21" s="5">
        <f t="shared" si="39"/>
        <v>9317266000</v>
      </c>
      <c r="O21" s="5">
        <f t="shared" si="39"/>
        <v>0</v>
      </c>
      <c r="P21" s="5">
        <f>P22+P23</f>
        <v>9317266000</v>
      </c>
      <c r="Q21" s="5">
        <f t="shared" si="39"/>
        <v>9317266000</v>
      </c>
      <c r="R21" s="5">
        <f t="shared" si="39"/>
        <v>0</v>
      </c>
      <c r="S21" s="5">
        <f t="shared" si="39"/>
        <v>0</v>
      </c>
      <c r="T21" s="5">
        <f t="shared" si="39"/>
        <v>0</v>
      </c>
      <c r="U21" s="5">
        <f t="shared" si="39"/>
        <v>0</v>
      </c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</row>
    <row r="22" spans="1:51" s="42" customFormat="1" ht="27.75" customHeight="1" x14ac:dyDescent="0.25">
      <c r="A22" s="8"/>
      <c r="B22" s="9" t="s">
        <v>79</v>
      </c>
      <c r="C22" s="8" t="s">
        <v>80</v>
      </c>
      <c r="D22" s="10">
        <f>G22+M22+V22+AB22+AH22+AN22+AT22</f>
        <v>7510625000</v>
      </c>
      <c r="E22" s="10">
        <f t="shared" ref="E22:E23" si="40">H22+N22+W22+AC22+AI22+AO22+AU22</f>
        <v>7510625000</v>
      </c>
      <c r="F22" s="10">
        <f t="shared" ref="F22:F23" si="41">I22+O22+X22+AD22+AJ22+AP22+AV22</f>
        <v>0</v>
      </c>
      <c r="G22" s="10">
        <f>J22</f>
        <v>0</v>
      </c>
      <c r="H22" s="10">
        <f>G22</f>
        <v>0</v>
      </c>
      <c r="I22" s="10">
        <f>H22-G22</f>
        <v>0</v>
      </c>
      <c r="J22" s="11"/>
      <c r="K22" s="10">
        <f>J22</f>
        <v>0</v>
      </c>
      <c r="L22" s="10">
        <f>K22-J22</f>
        <v>0</v>
      </c>
      <c r="M22" s="10">
        <f>P22+S22</f>
        <v>7510625000</v>
      </c>
      <c r="N22" s="10">
        <f>M22</f>
        <v>7510625000</v>
      </c>
      <c r="O22" s="10">
        <f>N22-M22</f>
        <v>0</v>
      </c>
      <c r="P22" s="11">
        <v>7510625000</v>
      </c>
      <c r="Q22" s="10">
        <f>P22</f>
        <v>7510625000</v>
      </c>
      <c r="R22" s="10">
        <f>Q22-P22</f>
        <v>0</v>
      </c>
      <c r="S22" s="11">
        <v>0</v>
      </c>
      <c r="T22" s="10">
        <f>S22</f>
        <v>0</v>
      </c>
      <c r="U22" s="10">
        <f>T22-S22</f>
        <v>0</v>
      </c>
      <c r="V22" s="10"/>
      <c r="W22" s="10"/>
      <c r="X22" s="10"/>
      <c r="Y22" s="12"/>
      <c r="Z22" s="12"/>
      <c r="AA22" s="10"/>
      <c r="AB22" s="10"/>
      <c r="AC22" s="10"/>
      <c r="AD22" s="10"/>
      <c r="AE22" s="12"/>
      <c r="AF22" s="10"/>
      <c r="AG22" s="10"/>
      <c r="AH22" s="10"/>
      <c r="AI22" s="10"/>
      <c r="AJ22" s="10"/>
      <c r="AK22" s="47"/>
      <c r="AL22" s="10"/>
      <c r="AM22" s="10"/>
      <c r="AN22" s="10"/>
      <c r="AO22" s="10"/>
      <c r="AP22" s="10"/>
      <c r="AQ22" s="47"/>
      <c r="AR22" s="10"/>
      <c r="AS22" s="10"/>
      <c r="AT22" s="10"/>
      <c r="AU22" s="10"/>
      <c r="AV22" s="10"/>
      <c r="AW22" s="47"/>
      <c r="AX22" s="10"/>
      <c r="AY22" s="10"/>
    </row>
    <row r="23" spans="1:51" s="42" customFormat="1" ht="39" customHeight="1" x14ac:dyDescent="0.25">
      <c r="A23" s="8"/>
      <c r="B23" s="9" t="s">
        <v>81</v>
      </c>
      <c r="C23" s="8" t="s">
        <v>82</v>
      </c>
      <c r="D23" s="10">
        <f>G23+M23+V23+AB23+AH23+AN23+AT23</f>
        <v>2096861000</v>
      </c>
      <c r="E23" s="10">
        <f t="shared" si="40"/>
        <v>2096861000</v>
      </c>
      <c r="F23" s="10">
        <f t="shared" si="41"/>
        <v>0</v>
      </c>
      <c r="G23" s="10">
        <f>J23</f>
        <v>290220000</v>
      </c>
      <c r="H23" s="10">
        <f>G23</f>
        <v>290220000</v>
      </c>
      <c r="I23" s="10">
        <f>H23-G23</f>
        <v>0</v>
      </c>
      <c r="J23" s="11">
        <f>259200000+31020000</f>
        <v>290220000</v>
      </c>
      <c r="K23" s="10">
        <f>J23</f>
        <v>290220000</v>
      </c>
      <c r="L23" s="10">
        <f>K23-J23</f>
        <v>0</v>
      </c>
      <c r="M23" s="10">
        <f>P23+S23</f>
        <v>1806641000</v>
      </c>
      <c r="N23" s="10">
        <f>M23</f>
        <v>1806641000</v>
      </c>
      <c r="O23" s="10">
        <f>N23-M23</f>
        <v>0</v>
      </c>
      <c r="P23" s="11">
        <f>1625836000+180805000</f>
        <v>1806641000</v>
      </c>
      <c r="Q23" s="10">
        <f>P23</f>
        <v>1806641000</v>
      </c>
      <c r="R23" s="10">
        <f>Q23-P23</f>
        <v>0</v>
      </c>
      <c r="S23" s="11"/>
      <c r="T23" s="10">
        <f>S23</f>
        <v>0</v>
      </c>
      <c r="U23" s="10">
        <f>T23-S23</f>
        <v>0</v>
      </c>
      <c r="V23" s="10"/>
      <c r="W23" s="10"/>
      <c r="X23" s="10"/>
      <c r="Y23" s="12"/>
      <c r="Z23" s="12"/>
      <c r="AA23" s="10"/>
      <c r="AB23" s="10"/>
      <c r="AC23" s="10"/>
      <c r="AD23" s="10"/>
      <c r="AE23" s="12"/>
      <c r="AF23" s="10"/>
      <c r="AG23" s="10"/>
      <c r="AH23" s="10"/>
      <c r="AI23" s="10"/>
      <c r="AJ23" s="10"/>
      <c r="AK23" s="47"/>
      <c r="AL23" s="10"/>
      <c r="AM23" s="10"/>
      <c r="AN23" s="10"/>
      <c r="AO23" s="10"/>
      <c r="AP23" s="10"/>
      <c r="AQ23" s="47"/>
      <c r="AR23" s="10"/>
      <c r="AS23" s="10"/>
      <c r="AT23" s="10"/>
      <c r="AU23" s="10"/>
      <c r="AV23" s="10"/>
      <c r="AW23" s="47"/>
      <c r="AX23" s="10"/>
      <c r="AY23" s="10"/>
    </row>
    <row r="24" spans="1:51" s="41" customFormat="1" ht="36.75" customHeight="1" x14ac:dyDescent="0.25">
      <c r="A24" s="2" t="s">
        <v>83</v>
      </c>
      <c r="B24" s="3" t="s">
        <v>84</v>
      </c>
      <c r="C24" s="2" t="s">
        <v>85</v>
      </c>
      <c r="D24" s="5">
        <f>D25+D26</f>
        <v>9832186000</v>
      </c>
      <c r="E24" s="5">
        <f t="shared" ref="E24:U24" si="42">E25+E26</f>
        <v>9832186000</v>
      </c>
      <c r="F24" s="5">
        <f t="shared" si="42"/>
        <v>0</v>
      </c>
      <c r="G24" s="5">
        <f t="shared" si="42"/>
        <v>290220000</v>
      </c>
      <c r="H24" s="5">
        <f t="shared" si="42"/>
        <v>290220000</v>
      </c>
      <c r="I24" s="5">
        <f t="shared" si="42"/>
        <v>0</v>
      </c>
      <c r="J24" s="5">
        <f t="shared" si="42"/>
        <v>290220000</v>
      </c>
      <c r="K24" s="5">
        <f t="shared" si="42"/>
        <v>290220000</v>
      </c>
      <c r="L24" s="5">
        <f t="shared" si="42"/>
        <v>0</v>
      </c>
      <c r="M24" s="5">
        <f t="shared" si="42"/>
        <v>9541966000</v>
      </c>
      <c r="N24" s="5">
        <f t="shared" si="42"/>
        <v>9541966000</v>
      </c>
      <c r="O24" s="5">
        <f t="shared" si="42"/>
        <v>0</v>
      </c>
      <c r="P24" s="5">
        <f t="shared" si="42"/>
        <v>9541966000</v>
      </c>
      <c r="Q24" s="5">
        <f t="shared" si="42"/>
        <v>9541966000</v>
      </c>
      <c r="R24" s="5">
        <f t="shared" si="42"/>
        <v>0</v>
      </c>
      <c r="S24" s="5">
        <f t="shared" si="42"/>
        <v>0</v>
      </c>
      <c r="T24" s="5">
        <f t="shared" si="42"/>
        <v>0</v>
      </c>
      <c r="U24" s="5">
        <f t="shared" si="42"/>
        <v>0</v>
      </c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</row>
    <row r="25" spans="1:51" s="42" customFormat="1" ht="34.5" customHeight="1" x14ac:dyDescent="0.25">
      <c r="A25" s="8"/>
      <c r="B25" s="9" t="s">
        <v>86</v>
      </c>
      <c r="C25" s="8" t="s">
        <v>87</v>
      </c>
      <c r="D25" s="10">
        <f>G25+M25+V25+AB25+AH25+AN25+AT25</f>
        <v>7510625000</v>
      </c>
      <c r="E25" s="10">
        <f t="shared" ref="E25" si="43">H25+N25+W25+AC25+AI25+AO25+AU25</f>
        <v>7510625000</v>
      </c>
      <c r="F25" s="10">
        <f t="shared" ref="F25:F26" si="44">I25+O25+X25+AD25+AJ25+AP25+AV25</f>
        <v>0</v>
      </c>
      <c r="G25" s="10">
        <f>J25</f>
        <v>0</v>
      </c>
      <c r="H25" s="10">
        <f>G25</f>
        <v>0</v>
      </c>
      <c r="I25" s="10">
        <f>H25-G25</f>
        <v>0</v>
      </c>
      <c r="J25" s="11">
        <f>J15+J22</f>
        <v>0</v>
      </c>
      <c r="K25" s="11">
        <f t="shared" ref="K25:L25" si="45">K15+K22</f>
        <v>0</v>
      </c>
      <c r="L25" s="11">
        <f t="shared" si="45"/>
        <v>0</v>
      </c>
      <c r="M25" s="10">
        <f>P25+S25</f>
        <v>7510625000</v>
      </c>
      <c r="N25" s="10">
        <f>M25</f>
        <v>7510625000</v>
      </c>
      <c r="O25" s="10">
        <f>N25-M25</f>
        <v>0</v>
      </c>
      <c r="P25" s="11">
        <f>P15+P22</f>
        <v>7510625000</v>
      </c>
      <c r="Q25" s="11">
        <f t="shared" ref="Q25:R25" si="46">Q15+Q22</f>
        <v>7510625000</v>
      </c>
      <c r="R25" s="11">
        <f t="shared" si="46"/>
        <v>0</v>
      </c>
      <c r="S25" s="11">
        <f t="shared" ref="S25:U25" si="47">S15+S22</f>
        <v>0</v>
      </c>
      <c r="T25" s="11">
        <f t="shared" si="47"/>
        <v>0</v>
      </c>
      <c r="U25" s="11">
        <f t="shared" si="47"/>
        <v>0</v>
      </c>
      <c r="V25" s="10"/>
      <c r="W25" s="10"/>
      <c r="X25" s="10"/>
      <c r="Y25" s="11"/>
      <c r="Z25" s="11"/>
      <c r="AA25" s="10"/>
      <c r="AB25" s="10"/>
      <c r="AC25" s="10"/>
      <c r="AD25" s="10"/>
      <c r="AE25" s="11"/>
      <c r="AF25" s="11"/>
      <c r="AG25" s="10"/>
      <c r="AH25" s="10"/>
      <c r="AI25" s="10"/>
      <c r="AJ25" s="10"/>
      <c r="AK25" s="11"/>
      <c r="AL25" s="11"/>
      <c r="AM25" s="10"/>
      <c r="AN25" s="10"/>
      <c r="AO25" s="10"/>
      <c r="AP25" s="10"/>
      <c r="AQ25" s="11"/>
      <c r="AR25" s="11"/>
      <c r="AS25" s="10"/>
      <c r="AT25" s="10"/>
      <c r="AU25" s="10"/>
      <c r="AV25" s="10"/>
      <c r="AW25" s="11"/>
      <c r="AX25" s="11"/>
      <c r="AY25" s="10"/>
    </row>
    <row r="26" spans="1:51" s="42" customFormat="1" ht="39.75" customHeight="1" x14ac:dyDescent="0.25">
      <c r="A26" s="8"/>
      <c r="B26" s="9" t="s">
        <v>88</v>
      </c>
      <c r="C26" s="8" t="s">
        <v>89</v>
      </c>
      <c r="D26" s="10">
        <f>G26+M26+V26+AB26+AH26+AN26+AT26</f>
        <v>2321561000</v>
      </c>
      <c r="E26" s="10">
        <f t="shared" ref="E26" si="48">H26+N26+W26+AC26+AI26+AO26+AU26</f>
        <v>2321561000</v>
      </c>
      <c r="F26" s="10">
        <f t="shared" si="44"/>
        <v>0</v>
      </c>
      <c r="G26" s="10">
        <f>J26</f>
        <v>290220000</v>
      </c>
      <c r="H26" s="10">
        <f>G26</f>
        <v>290220000</v>
      </c>
      <c r="I26" s="10">
        <f>H26-G26</f>
        <v>0</v>
      </c>
      <c r="J26" s="11">
        <f>J18+J23</f>
        <v>290220000</v>
      </c>
      <c r="K26" s="11">
        <f t="shared" ref="K26:L26" si="49">K18+K23</f>
        <v>290220000</v>
      </c>
      <c r="L26" s="11">
        <f t="shared" si="49"/>
        <v>0</v>
      </c>
      <c r="M26" s="10">
        <f>P26+S26</f>
        <v>2031341000</v>
      </c>
      <c r="N26" s="10">
        <f>M26</f>
        <v>2031341000</v>
      </c>
      <c r="O26" s="10">
        <f>N26-M26</f>
        <v>0</v>
      </c>
      <c r="P26" s="11">
        <f>P18+P23</f>
        <v>2031341000</v>
      </c>
      <c r="Q26" s="11">
        <f t="shared" ref="Q26:R26" si="50">Q18+Q23</f>
        <v>2031341000</v>
      </c>
      <c r="R26" s="11">
        <f t="shared" si="50"/>
        <v>0</v>
      </c>
      <c r="S26" s="11">
        <f t="shared" ref="S26:U26" si="51">S18+S23</f>
        <v>0</v>
      </c>
      <c r="T26" s="11">
        <f t="shared" si="51"/>
        <v>0</v>
      </c>
      <c r="U26" s="11">
        <f t="shared" si="51"/>
        <v>0</v>
      </c>
      <c r="V26" s="10"/>
      <c r="W26" s="10"/>
      <c r="X26" s="10"/>
      <c r="Y26" s="11"/>
      <c r="Z26" s="11"/>
      <c r="AA26" s="10"/>
      <c r="AB26" s="10"/>
      <c r="AC26" s="10"/>
      <c r="AD26" s="10"/>
      <c r="AE26" s="11"/>
      <c r="AF26" s="11"/>
      <c r="AG26" s="10"/>
      <c r="AH26" s="10"/>
      <c r="AI26" s="10"/>
      <c r="AJ26" s="10"/>
      <c r="AK26" s="11"/>
      <c r="AL26" s="11"/>
      <c r="AM26" s="10"/>
      <c r="AN26" s="10"/>
      <c r="AO26" s="10"/>
      <c r="AP26" s="10"/>
      <c r="AQ26" s="11"/>
      <c r="AR26" s="11"/>
      <c r="AS26" s="10"/>
      <c r="AT26" s="10"/>
      <c r="AU26" s="10"/>
      <c r="AV26" s="10"/>
      <c r="AW26" s="11"/>
      <c r="AX26" s="11"/>
      <c r="AY26" s="10"/>
    </row>
    <row r="27" spans="1:51" s="41" customFormat="1" ht="36" customHeight="1" x14ac:dyDescent="0.25">
      <c r="A27" s="2" t="s">
        <v>90</v>
      </c>
      <c r="B27" s="3" t="s">
        <v>91</v>
      </c>
      <c r="C27" s="2" t="s">
        <v>92</v>
      </c>
      <c r="D27" s="5">
        <f>D28+D29</f>
        <v>9832186000</v>
      </c>
      <c r="E27" s="5">
        <f t="shared" ref="E27:U27" si="52">E28+E29</f>
        <v>9832186000</v>
      </c>
      <c r="F27" s="5">
        <f t="shared" si="52"/>
        <v>0</v>
      </c>
      <c r="G27" s="5">
        <f t="shared" si="52"/>
        <v>290220000</v>
      </c>
      <c r="H27" s="5">
        <f t="shared" si="52"/>
        <v>290220000</v>
      </c>
      <c r="I27" s="5">
        <f t="shared" si="52"/>
        <v>0</v>
      </c>
      <c r="J27" s="5">
        <f>J28+J29</f>
        <v>290220000</v>
      </c>
      <c r="K27" s="5">
        <f t="shared" si="52"/>
        <v>290220000</v>
      </c>
      <c r="L27" s="5">
        <f t="shared" si="52"/>
        <v>0</v>
      </c>
      <c r="M27" s="5">
        <f t="shared" si="52"/>
        <v>9541966000</v>
      </c>
      <c r="N27" s="5">
        <f t="shared" si="52"/>
        <v>9541966000</v>
      </c>
      <c r="O27" s="5">
        <f t="shared" si="52"/>
        <v>0</v>
      </c>
      <c r="P27" s="5">
        <f t="shared" si="52"/>
        <v>9541966000</v>
      </c>
      <c r="Q27" s="5">
        <f t="shared" si="52"/>
        <v>9541966000</v>
      </c>
      <c r="R27" s="5">
        <f t="shared" si="52"/>
        <v>0</v>
      </c>
      <c r="S27" s="5">
        <f t="shared" si="52"/>
        <v>0</v>
      </c>
      <c r="T27" s="5">
        <f t="shared" si="52"/>
        <v>0</v>
      </c>
      <c r="U27" s="5">
        <f t="shared" si="52"/>
        <v>0</v>
      </c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</row>
    <row r="28" spans="1:51" s="42" customFormat="1" ht="27" customHeight="1" x14ac:dyDescent="0.25">
      <c r="A28" s="8"/>
      <c r="B28" s="9" t="s">
        <v>79</v>
      </c>
      <c r="C28" s="8" t="s">
        <v>93</v>
      </c>
      <c r="D28" s="10">
        <f>G28+M28+V28+AB28+AH28+AN28+AT28</f>
        <v>7510625000</v>
      </c>
      <c r="E28" s="10">
        <f t="shared" ref="E28:E29" si="53">H28+N28+W28+AC28+AI28+AO28+AU28</f>
        <v>7510625000</v>
      </c>
      <c r="F28" s="10">
        <f t="shared" ref="F28:F29" si="54">I28+O28+X28+AD28+AJ28+AP28+AV28</f>
        <v>0</v>
      </c>
      <c r="G28" s="10">
        <f>J28</f>
        <v>0</v>
      </c>
      <c r="H28" s="10">
        <f>G28</f>
        <v>0</v>
      </c>
      <c r="I28" s="10">
        <f>H28-G28</f>
        <v>0</v>
      </c>
      <c r="J28" s="11"/>
      <c r="K28" s="10">
        <f>J28</f>
        <v>0</v>
      </c>
      <c r="L28" s="10">
        <f>K28-J28</f>
        <v>0</v>
      </c>
      <c r="M28" s="10">
        <f>P28+S28</f>
        <v>7510625000</v>
      </c>
      <c r="N28" s="10">
        <f>M28</f>
        <v>7510625000</v>
      </c>
      <c r="O28" s="10">
        <f>N28-M28</f>
        <v>0</v>
      </c>
      <c r="P28" s="11">
        <f>P25</f>
        <v>7510625000</v>
      </c>
      <c r="Q28" s="11">
        <f>P28</f>
        <v>7510625000</v>
      </c>
      <c r="R28" s="10">
        <f>Q28-P28</f>
        <v>0</v>
      </c>
      <c r="S28" s="11">
        <f>S25</f>
        <v>0</v>
      </c>
      <c r="T28" s="10">
        <f>S28</f>
        <v>0</v>
      </c>
      <c r="U28" s="10">
        <f>T28-S28</f>
        <v>0</v>
      </c>
      <c r="V28" s="10"/>
      <c r="W28" s="10"/>
      <c r="X28" s="10"/>
      <c r="Y28" s="12"/>
      <c r="Z28" s="12"/>
      <c r="AA28" s="10"/>
      <c r="AB28" s="10"/>
      <c r="AC28" s="10"/>
      <c r="AD28" s="10"/>
      <c r="AE28" s="12"/>
      <c r="AF28" s="10"/>
      <c r="AG28" s="10"/>
      <c r="AH28" s="10"/>
      <c r="AI28" s="10"/>
      <c r="AJ28" s="10"/>
      <c r="AK28" s="47"/>
      <c r="AL28" s="10"/>
      <c r="AM28" s="10"/>
      <c r="AN28" s="10"/>
      <c r="AO28" s="10"/>
      <c r="AP28" s="10"/>
      <c r="AQ28" s="47"/>
      <c r="AR28" s="10"/>
      <c r="AS28" s="10"/>
      <c r="AT28" s="10"/>
      <c r="AU28" s="10"/>
      <c r="AV28" s="10"/>
      <c r="AW28" s="47"/>
      <c r="AX28" s="10"/>
      <c r="AY28" s="10"/>
    </row>
    <row r="29" spans="1:51" s="42" customFormat="1" ht="39" customHeight="1" x14ac:dyDescent="0.25">
      <c r="A29" s="8"/>
      <c r="B29" s="9" t="s">
        <v>81</v>
      </c>
      <c r="C29" s="8" t="s">
        <v>94</v>
      </c>
      <c r="D29" s="10">
        <f>G29+M29+V29+AB29+AH29+AN29+AT29</f>
        <v>2321561000</v>
      </c>
      <c r="E29" s="10">
        <f t="shared" si="53"/>
        <v>2321561000</v>
      </c>
      <c r="F29" s="10">
        <f t="shared" si="54"/>
        <v>0</v>
      </c>
      <c r="G29" s="10">
        <f>J29</f>
        <v>290220000</v>
      </c>
      <c r="H29" s="10">
        <f>G29</f>
        <v>290220000</v>
      </c>
      <c r="I29" s="10">
        <f>H29-G29</f>
        <v>0</v>
      </c>
      <c r="J29" s="11">
        <f>J26</f>
        <v>290220000</v>
      </c>
      <c r="K29" s="10">
        <f>J29</f>
        <v>290220000</v>
      </c>
      <c r="L29" s="10">
        <f>K29-J29</f>
        <v>0</v>
      </c>
      <c r="M29" s="10">
        <f>P29+S29</f>
        <v>2031341000</v>
      </c>
      <c r="N29" s="10">
        <f>M29</f>
        <v>2031341000</v>
      </c>
      <c r="O29" s="10">
        <f>N29-M29</f>
        <v>0</v>
      </c>
      <c r="P29" s="11">
        <f>P20+P23</f>
        <v>2031341000</v>
      </c>
      <c r="Q29" s="11">
        <f>P29</f>
        <v>2031341000</v>
      </c>
      <c r="R29" s="10">
        <f>Q29-P29</f>
        <v>0</v>
      </c>
      <c r="S29" s="11">
        <v>0</v>
      </c>
      <c r="T29" s="10">
        <f>S29</f>
        <v>0</v>
      </c>
      <c r="U29" s="10">
        <f>T29-S29</f>
        <v>0</v>
      </c>
      <c r="V29" s="10"/>
      <c r="W29" s="10"/>
      <c r="X29" s="10"/>
      <c r="Y29" s="12"/>
      <c r="Z29" s="12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47"/>
      <c r="AL29" s="10"/>
      <c r="AM29" s="10"/>
      <c r="AN29" s="10"/>
      <c r="AO29" s="10"/>
      <c r="AP29" s="10"/>
      <c r="AQ29" s="47"/>
      <c r="AR29" s="10"/>
      <c r="AS29" s="10"/>
      <c r="AT29" s="10"/>
      <c r="AU29" s="10"/>
      <c r="AV29" s="10"/>
      <c r="AW29" s="47"/>
      <c r="AX29" s="10"/>
      <c r="AY29" s="10"/>
    </row>
    <row r="30" spans="1:51" s="41" customFormat="1" ht="36" customHeight="1" x14ac:dyDescent="0.25">
      <c r="A30" s="2" t="s">
        <v>95</v>
      </c>
      <c r="B30" s="3" t="s">
        <v>96</v>
      </c>
      <c r="C30" s="2" t="s">
        <v>97</v>
      </c>
      <c r="D30" s="5">
        <f>D31+D32</f>
        <v>9703936361</v>
      </c>
      <c r="E30" s="5">
        <f t="shared" ref="E30:U30" si="55">E31+E32</f>
        <v>9703936361</v>
      </c>
      <c r="F30" s="5">
        <f t="shared" si="55"/>
        <v>0</v>
      </c>
      <c r="G30" s="5">
        <f t="shared" si="55"/>
        <v>276800000</v>
      </c>
      <c r="H30" s="5">
        <f t="shared" si="55"/>
        <v>276800000</v>
      </c>
      <c r="I30" s="5">
        <f t="shared" si="55"/>
        <v>0</v>
      </c>
      <c r="J30" s="5">
        <f>J31+J32</f>
        <v>276800000</v>
      </c>
      <c r="K30" s="5">
        <f t="shared" si="55"/>
        <v>276800000</v>
      </c>
      <c r="L30" s="5">
        <f t="shared" si="55"/>
        <v>0</v>
      </c>
      <c r="M30" s="5">
        <f t="shared" si="55"/>
        <v>9427136361</v>
      </c>
      <c r="N30" s="5">
        <f t="shared" si="55"/>
        <v>9427136361</v>
      </c>
      <c r="O30" s="5">
        <f t="shared" si="55"/>
        <v>0</v>
      </c>
      <c r="P30" s="5">
        <f t="shared" si="55"/>
        <v>9427136361</v>
      </c>
      <c r="Q30" s="5">
        <f t="shared" si="55"/>
        <v>9427136361</v>
      </c>
      <c r="R30" s="5">
        <f t="shared" si="55"/>
        <v>0</v>
      </c>
      <c r="S30" s="5">
        <f t="shared" si="55"/>
        <v>0</v>
      </c>
      <c r="T30" s="5">
        <f t="shared" si="55"/>
        <v>0</v>
      </c>
      <c r="U30" s="5">
        <f t="shared" si="55"/>
        <v>0</v>
      </c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</row>
    <row r="31" spans="1:51" s="42" customFormat="1" ht="24" customHeight="1" x14ac:dyDescent="0.25">
      <c r="A31" s="8"/>
      <c r="B31" s="9" t="s">
        <v>79</v>
      </c>
      <c r="C31" s="8" t="s">
        <v>98</v>
      </c>
      <c r="D31" s="10">
        <f>G31+M31+V31+AB31+AH31+AN31+AT31</f>
        <v>7464625000</v>
      </c>
      <c r="E31" s="10">
        <f t="shared" ref="E31:E32" si="56">H31+N31+W31+AC31+AI31+AO31+AU31</f>
        <v>7464625000</v>
      </c>
      <c r="F31" s="10">
        <f t="shared" ref="F31:F32" si="57">I31+O31+X31+AD31+AJ31+AP31+AV31</f>
        <v>0</v>
      </c>
      <c r="G31" s="10">
        <f>J31</f>
        <v>0</v>
      </c>
      <c r="H31" s="10">
        <f>G31</f>
        <v>0</v>
      </c>
      <c r="I31" s="10">
        <f>H31-G31</f>
        <v>0</v>
      </c>
      <c r="J31" s="11"/>
      <c r="K31" s="10">
        <f>J31</f>
        <v>0</v>
      </c>
      <c r="L31" s="10">
        <f>K31-J31</f>
        <v>0</v>
      </c>
      <c r="M31" s="10">
        <f>P31+S31</f>
        <v>7464625000</v>
      </c>
      <c r="N31" s="10">
        <f>M31</f>
        <v>7464625000</v>
      </c>
      <c r="O31" s="10">
        <f>N31-M31</f>
        <v>0</v>
      </c>
      <c r="P31" s="11">
        <f>'2c-CHI TIET'!I8</f>
        <v>7464625000</v>
      </c>
      <c r="Q31" s="10">
        <f>P31</f>
        <v>7464625000</v>
      </c>
      <c r="R31" s="10">
        <f>Q31-P31</f>
        <v>0</v>
      </c>
      <c r="S31" s="11">
        <v>0</v>
      </c>
      <c r="T31" s="10">
        <f>S31</f>
        <v>0</v>
      </c>
      <c r="U31" s="10">
        <f>T31-S31</f>
        <v>0</v>
      </c>
      <c r="V31" s="10"/>
      <c r="W31" s="10"/>
      <c r="X31" s="10"/>
      <c r="Y31" s="12"/>
      <c r="Z31" s="12"/>
      <c r="AA31" s="10"/>
      <c r="AB31" s="10"/>
      <c r="AC31" s="10"/>
      <c r="AD31" s="10"/>
      <c r="AE31" s="12"/>
      <c r="AF31" s="10"/>
      <c r="AG31" s="10"/>
      <c r="AH31" s="10"/>
      <c r="AI31" s="10"/>
      <c r="AJ31" s="10"/>
      <c r="AK31" s="47"/>
      <c r="AL31" s="10"/>
      <c r="AM31" s="10"/>
      <c r="AN31" s="10"/>
      <c r="AO31" s="10"/>
      <c r="AP31" s="10"/>
      <c r="AQ31" s="47"/>
      <c r="AR31" s="10"/>
      <c r="AS31" s="10"/>
      <c r="AT31" s="10"/>
      <c r="AU31" s="10"/>
      <c r="AV31" s="10"/>
      <c r="AW31" s="47"/>
      <c r="AX31" s="10"/>
      <c r="AY31" s="10"/>
    </row>
    <row r="32" spans="1:51" s="42" customFormat="1" ht="39" customHeight="1" x14ac:dyDescent="0.25">
      <c r="A32" s="8"/>
      <c r="B32" s="9" t="s">
        <v>81</v>
      </c>
      <c r="C32" s="8" t="s">
        <v>99</v>
      </c>
      <c r="D32" s="10">
        <f>G32+M32+V32+AB32+AH32+AN32+AT32</f>
        <v>2239311361</v>
      </c>
      <c r="E32" s="10">
        <f t="shared" si="56"/>
        <v>2239311361</v>
      </c>
      <c r="F32" s="10">
        <f t="shared" si="57"/>
        <v>0</v>
      </c>
      <c r="G32" s="10">
        <f>J32</f>
        <v>276800000</v>
      </c>
      <c r="H32" s="10">
        <f>G32</f>
        <v>276800000</v>
      </c>
      <c r="I32" s="10">
        <f>H32-G32</f>
        <v>0</v>
      </c>
      <c r="J32" s="11">
        <f>'2c-CHI TIET'!I185</f>
        <v>276800000</v>
      </c>
      <c r="K32" s="10">
        <f>J32</f>
        <v>276800000</v>
      </c>
      <c r="L32" s="10">
        <f>K32-J32</f>
        <v>0</v>
      </c>
      <c r="M32" s="10">
        <f>P32+S32</f>
        <v>1962511361</v>
      </c>
      <c r="N32" s="10">
        <f>M32</f>
        <v>1962511361</v>
      </c>
      <c r="O32" s="10">
        <f>N32-M32</f>
        <v>0</v>
      </c>
      <c r="P32" s="11">
        <f>'2c-CHI TIET'!I96</f>
        <v>1962511361</v>
      </c>
      <c r="Q32" s="10">
        <f>P32</f>
        <v>1962511361</v>
      </c>
      <c r="R32" s="10">
        <f>Q32-P32</f>
        <v>0</v>
      </c>
      <c r="S32" s="11">
        <v>0</v>
      </c>
      <c r="T32" s="10">
        <f>S32</f>
        <v>0</v>
      </c>
      <c r="U32" s="10">
        <f>T32-S32</f>
        <v>0</v>
      </c>
      <c r="V32" s="10"/>
      <c r="W32" s="10"/>
      <c r="X32" s="10"/>
      <c r="Y32" s="12"/>
      <c r="Z32" s="12"/>
      <c r="AA32" s="10"/>
      <c r="AB32" s="10"/>
      <c r="AC32" s="10"/>
      <c r="AD32" s="10"/>
      <c r="AE32" s="12"/>
      <c r="AF32" s="10"/>
      <c r="AG32" s="10"/>
      <c r="AH32" s="10"/>
      <c r="AI32" s="10"/>
      <c r="AJ32" s="10"/>
      <c r="AK32" s="46"/>
      <c r="AL32" s="10"/>
      <c r="AM32" s="10"/>
      <c r="AN32" s="10"/>
      <c r="AO32" s="10"/>
      <c r="AP32" s="10"/>
      <c r="AQ32" s="47"/>
      <c r="AR32" s="10"/>
      <c r="AS32" s="10"/>
      <c r="AT32" s="10"/>
      <c r="AU32" s="10"/>
      <c r="AV32" s="10"/>
      <c r="AW32" s="47"/>
      <c r="AX32" s="10"/>
      <c r="AY32" s="10"/>
    </row>
    <row r="33" spans="1:51" s="42" customFormat="1" ht="39" customHeight="1" x14ac:dyDescent="0.25">
      <c r="A33" s="2" t="s">
        <v>100</v>
      </c>
      <c r="B33" s="3" t="s">
        <v>101</v>
      </c>
      <c r="C33" s="2" t="s">
        <v>102</v>
      </c>
      <c r="D33" s="5">
        <f>D34+D38</f>
        <v>128249639</v>
      </c>
      <c r="E33" s="5">
        <f t="shared" ref="E33:U33" si="58">E34+E38</f>
        <v>128249639</v>
      </c>
      <c r="F33" s="5">
        <f t="shared" si="58"/>
        <v>0</v>
      </c>
      <c r="G33" s="5">
        <f t="shared" si="58"/>
        <v>13420000</v>
      </c>
      <c r="H33" s="5">
        <f t="shared" si="58"/>
        <v>13420000</v>
      </c>
      <c r="I33" s="5">
        <f t="shared" si="58"/>
        <v>0</v>
      </c>
      <c r="J33" s="5">
        <f t="shared" si="58"/>
        <v>13420000</v>
      </c>
      <c r="K33" s="5">
        <f t="shared" si="58"/>
        <v>13420000</v>
      </c>
      <c r="L33" s="5">
        <f t="shared" si="58"/>
        <v>0</v>
      </c>
      <c r="M33" s="5">
        <f t="shared" si="58"/>
        <v>68829639</v>
      </c>
      <c r="N33" s="5">
        <f t="shared" si="58"/>
        <v>68829639</v>
      </c>
      <c r="O33" s="5">
        <f t="shared" si="58"/>
        <v>0</v>
      </c>
      <c r="P33" s="5">
        <f>P34+P38</f>
        <v>114829639</v>
      </c>
      <c r="Q33" s="5">
        <f t="shared" si="58"/>
        <v>114829639</v>
      </c>
      <c r="R33" s="5">
        <f t="shared" si="58"/>
        <v>0</v>
      </c>
      <c r="S33" s="5">
        <f t="shared" si="58"/>
        <v>0</v>
      </c>
      <c r="T33" s="5">
        <f t="shared" si="58"/>
        <v>0</v>
      </c>
      <c r="U33" s="5">
        <f t="shared" si="58"/>
        <v>0</v>
      </c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</row>
    <row r="34" spans="1:51" s="42" customFormat="1" ht="38.25" customHeight="1" x14ac:dyDescent="0.25">
      <c r="A34" s="8" t="s">
        <v>103</v>
      </c>
      <c r="B34" s="9" t="s">
        <v>104</v>
      </c>
      <c r="C34" s="8" t="s">
        <v>105</v>
      </c>
      <c r="D34" s="10">
        <f>D35+D36+D37</f>
        <v>46000000</v>
      </c>
      <c r="E34" s="10">
        <f t="shared" ref="E34:U34" si="59">E35+E36+E37</f>
        <v>46000000</v>
      </c>
      <c r="F34" s="10">
        <f t="shared" si="59"/>
        <v>0</v>
      </c>
      <c r="G34" s="10">
        <f>G35+G36+G37</f>
        <v>0</v>
      </c>
      <c r="H34" s="10">
        <f t="shared" si="59"/>
        <v>0</v>
      </c>
      <c r="I34" s="10">
        <f t="shared" si="59"/>
        <v>0</v>
      </c>
      <c r="J34" s="10">
        <f t="shared" si="59"/>
        <v>0</v>
      </c>
      <c r="K34" s="10">
        <f t="shared" si="59"/>
        <v>0</v>
      </c>
      <c r="L34" s="10">
        <f t="shared" si="59"/>
        <v>0</v>
      </c>
      <c r="M34" s="10">
        <f t="shared" si="59"/>
        <v>0</v>
      </c>
      <c r="N34" s="10">
        <f t="shared" si="59"/>
        <v>0</v>
      </c>
      <c r="O34" s="10">
        <f t="shared" si="59"/>
        <v>0</v>
      </c>
      <c r="P34" s="10">
        <f t="shared" si="59"/>
        <v>46000000</v>
      </c>
      <c r="Q34" s="10">
        <f t="shared" si="59"/>
        <v>46000000</v>
      </c>
      <c r="R34" s="10">
        <f t="shared" si="59"/>
        <v>0</v>
      </c>
      <c r="S34" s="10">
        <f>S35+S36+S37</f>
        <v>0</v>
      </c>
      <c r="T34" s="10">
        <f>T35+T36+T37</f>
        <v>0</v>
      </c>
      <c r="U34" s="10">
        <f t="shared" si="59"/>
        <v>0</v>
      </c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</row>
    <row r="35" spans="1:51" s="42" customFormat="1" ht="24.75" hidden="1" customHeight="1" x14ac:dyDescent="0.25">
      <c r="A35" s="8"/>
      <c r="B35" s="9" t="s">
        <v>106</v>
      </c>
      <c r="C35" s="8" t="s">
        <v>107</v>
      </c>
      <c r="D35" s="10">
        <f>G35+M35+V35+AB35+AH35+AN35+AT35</f>
        <v>0</v>
      </c>
      <c r="E35" s="10">
        <f t="shared" ref="E35" si="60">H35+N35+W35+AC35+AI35+AO35+AU35</f>
        <v>0</v>
      </c>
      <c r="F35" s="10">
        <f t="shared" ref="F35" si="61">I35+O35+X35+AD35+AJ35+AP35+AV35</f>
        <v>0</v>
      </c>
      <c r="G35" s="10">
        <f>J35</f>
        <v>0</v>
      </c>
      <c r="H35" s="10">
        <f>G35</f>
        <v>0</v>
      </c>
      <c r="I35" s="10"/>
      <c r="J35" s="11"/>
      <c r="K35" s="10"/>
      <c r="L35" s="10"/>
      <c r="M35" s="10"/>
      <c r="N35" s="10"/>
      <c r="O35" s="10"/>
      <c r="P35" s="11"/>
      <c r="Q35" s="10"/>
      <c r="R35" s="10"/>
      <c r="S35" s="10">
        <v>0</v>
      </c>
      <c r="T35" s="10"/>
      <c r="U35" s="10"/>
      <c r="V35" s="10"/>
      <c r="W35" s="10"/>
      <c r="X35" s="10"/>
      <c r="Y35" s="12"/>
      <c r="Z35" s="12"/>
      <c r="AA35" s="10"/>
      <c r="AB35" s="10"/>
      <c r="AC35" s="10"/>
      <c r="AD35" s="10"/>
      <c r="AE35" s="12"/>
      <c r="AF35" s="10"/>
      <c r="AG35" s="10"/>
      <c r="AH35" s="10"/>
      <c r="AI35" s="10"/>
      <c r="AJ35" s="10"/>
      <c r="AK35" s="48"/>
      <c r="AL35" s="10"/>
      <c r="AM35" s="10"/>
      <c r="AN35" s="10"/>
      <c r="AO35" s="10"/>
      <c r="AP35" s="10"/>
      <c r="AQ35" s="48"/>
      <c r="AR35" s="10"/>
      <c r="AS35" s="10"/>
      <c r="AT35" s="10"/>
      <c r="AU35" s="10"/>
      <c r="AV35" s="10"/>
      <c r="AW35" s="48"/>
      <c r="AX35" s="48"/>
      <c r="AY35" s="10"/>
    </row>
    <row r="36" spans="1:51" s="42" customFormat="1" ht="27.6" hidden="1" x14ac:dyDescent="0.25">
      <c r="A36" s="8"/>
      <c r="B36" s="9" t="s">
        <v>108</v>
      </c>
      <c r="C36" s="8" t="s">
        <v>109</v>
      </c>
      <c r="D36" s="10">
        <f t="shared" ref="D36" si="62">G36+M36+V36+AB36+AH36+AN36+AT36</f>
        <v>0</v>
      </c>
      <c r="E36" s="10">
        <f t="shared" ref="E36" si="63">H36+N36+W36+AC36+AI36+AO36+AU36</f>
        <v>0</v>
      </c>
      <c r="F36" s="10">
        <f t="shared" ref="F36:F37" si="64">I36+O36+X36+AD36+AJ36+AP36+AV36</f>
        <v>0</v>
      </c>
      <c r="G36" s="10">
        <f>J36</f>
        <v>0</v>
      </c>
      <c r="H36" s="10">
        <f>G36</f>
        <v>0</v>
      </c>
      <c r="I36" s="10"/>
      <c r="J36" s="11"/>
      <c r="K36" s="10"/>
      <c r="L36" s="10"/>
      <c r="M36" s="10"/>
      <c r="N36" s="10"/>
      <c r="O36" s="10"/>
      <c r="P36" s="11"/>
      <c r="Q36" s="10"/>
      <c r="R36" s="10"/>
      <c r="S36" s="10">
        <v>0</v>
      </c>
      <c r="T36" s="10"/>
      <c r="U36" s="10"/>
      <c r="V36" s="10"/>
      <c r="W36" s="10"/>
      <c r="X36" s="10"/>
      <c r="Y36" s="12"/>
      <c r="Z36" s="12"/>
      <c r="AA36" s="10"/>
      <c r="AB36" s="10"/>
      <c r="AC36" s="10"/>
      <c r="AD36" s="10"/>
      <c r="AE36" s="12"/>
      <c r="AF36" s="10"/>
      <c r="AG36" s="10"/>
      <c r="AH36" s="10"/>
      <c r="AI36" s="10"/>
      <c r="AJ36" s="10"/>
      <c r="AK36" s="48"/>
      <c r="AL36" s="10"/>
      <c r="AM36" s="10"/>
      <c r="AN36" s="10"/>
      <c r="AO36" s="10"/>
      <c r="AP36" s="10"/>
      <c r="AQ36" s="48"/>
      <c r="AR36" s="10"/>
      <c r="AS36" s="10"/>
      <c r="AT36" s="10"/>
      <c r="AU36" s="10"/>
      <c r="AV36" s="10"/>
      <c r="AW36" s="48"/>
      <c r="AX36" s="48"/>
      <c r="AY36" s="10"/>
    </row>
    <row r="37" spans="1:51" s="42" customFormat="1" ht="24" customHeight="1" x14ac:dyDescent="0.25">
      <c r="A37" s="8"/>
      <c r="B37" s="9" t="s">
        <v>110</v>
      </c>
      <c r="C37" s="8" t="s">
        <v>111</v>
      </c>
      <c r="D37" s="10">
        <f>P37</f>
        <v>46000000</v>
      </c>
      <c r="E37" s="10">
        <f>D37</f>
        <v>46000000</v>
      </c>
      <c r="F37" s="10">
        <f t="shared" si="64"/>
        <v>0</v>
      </c>
      <c r="G37" s="10">
        <f>J37</f>
        <v>0</v>
      </c>
      <c r="H37" s="10">
        <f>G37</f>
        <v>0</v>
      </c>
      <c r="I37" s="10"/>
      <c r="J37" s="11">
        <f>J17+J22+J28-J45</f>
        <v>0</v>
      </c>
      <c r="K37" s="11">
        <f t="shared" ref="K37:L37" si="65">K17+K22+K28-K45</f>
        <v>0</v>
      </c>
      <c r="L37" s="11">
        <f t="shared" si="65"/>
        <v>0</v>
      </c>
      <c r="M37" s="10"/>
      <c r="N37" s="10"/>
      <c r="O37" s="10"/>
      <c r="P37" s="11">
        <f>P28-P31</f>
        <v>46000000</v>
      </c>
      <c r="Q37" s="10">
        <f>P37</f>
        <v>46000000</v>
      </c>
      <c r="R37" s="10"/>
      <c r="S37" s="10">
        <v>0</v>
      </c>
      <c r="T37" s="10"/>
      <c r="U37" s="10"/>
      <c r="V37" s="10"/>
      <c r="W37" s="10"/>
      <c r="X37" s="10"/>
      <c r="Y37" s="12"/>
      <c r="Z37" s="12"/>
      <c r="AA37" s="10"/>
      <c r="AB37" s="10"/>
      <c r="AC37" s="10"/>
      <c r="AD37" s="10"/>
      <c r="AE37" s="12"/>
      <c r="AF37" s="10"/>
      <c r="AG37" s="10"/>
      <c r="AH37" s="10"/>
      <c r="AI37" s="10"/>
      <c r="AJ37" s="10"/>
      <c r="AK37" s="48"/>
      <c r="AL37" s="10"/>
      <c r="AM37" s="10"/>
      <c r="AN37" s="10"/>
      <c r="AO37" s="10"/>
      <c r="AP37" s="10"/>
      <c r="AQ37" s="48"/>
      <c r="AR37" s="10"/>
      <c r="AS37" s="10"/>
      <c r="AT37" s="10"/>
      <c r="AU37" s="10"/>
      <c r="AV37" s="10"/>
      <c r="AW37" s="10"/>
      <c r="AX37" s="10"/>
      <c r="AY37" s="10"/>
    </row>
    <row r="38" spans="1:51" s="42" customFormat="1" ht="46.5" customHeight="1" x14ac:dyDescent="0.25">
      <c r="A38" s="8" t="s">
        <v>112</v>
      </c>
      <c r="B38" s="9" t="s">
        <v>113</v>
      </c>
      <c r="C38" s="8" t="s">
        <v>114</v>
      </c>
      <c r="D38" s="10">
        <f>D39+D40+D41</f>
        <v>82249639</v>
      </c>
      <c r="E38" s="10">
        <f t="shared" ref="E38:U38" si="66">E39+E40+E41</f>
        <v>82249639</v>
      </c>
      <c r="F38" s="10">
        <f t="shared" si="66"/>
        <v>0</v>
      </c>
      <c r="G38" s="10">
        <f>G39+G40+G41</f>
        <v>13420000</v>
      </c>
      <c r="H38" s="10">
        <f t="shared" si="66"/>
        <v>13420000</v>
      </c>
      <c r="I38" s="10">
        <f t="shared" si="66"/>
        <v>0</v>
      </c>
      <c r="J38" s="10">
        <f>J39+J40+J41</f>
        <v>13420000</v>
      </c>
      <c r="K38" s="10">
        <f t="shared" si="66"/>
        <v>13420000</v>
      </c>
      <c r="L38" s="10">
        <f t="shared" si="66"/>
        <v>0</v>
      </c>
      <c r="M38" s="10">
        <f>M39+M40+M41</f>
        <v>68829639</v>
      </c>
      <c r="N38" s="10">
        <f t="shared" si="66"/>
        <v>68829639</v>
      </c>
      <c r="O38" s="10">
        <f t="shared" si="66"/>
        <v>0</v>
      </c>
      <c r="P38" s="10">
        <f>P29-P32-P48</f>
        <v>68829639</v>
      </c>
      <c r="Q38" s="10">
        <f>P38</f>
        <v>68829639</v>
      </c>
      <c r="R38" s="10">
        <f t="shared" si="66"/>
        <v>0</v>
      </c>
      <c r="S38" s="10">
        <f>S39+S40+S41</f>
        <v>0</v>
      </c>
      <c r="T38" s="10">
        <f t="shared" si="66"/>
        <v>0</v>
      </c>
      <c r="U38" s="10">
        <f t="shared" si="66"/>
        <v>0</v>
      </c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</row>
    <row r="39" spans="1:51" s="42" customFormat="1" ht="24" hidden="1" customHeight="1" x14ac:dyDescent="0.25">
      <c r="A39" s="8"/>
      <c r="B39" s="9" t="s">
        <v>106</v>
      </c>
      <c r="C39" s="8" t="s">
        <v>115</v>
      </c>
      <c r="D39" s="10">
        <f>G39+M39+V39+AB39+AH39+AN39+AT39</f>
        <v>0</v>
      </c>
      <c r="E39" s="10">
        <f t="shared" ref="E39" si="67">H39+N39+W39+AC39+AI39+AO39+AU39</f>
        <v>0</v>
      </c>
      <c r="F39" s="10">
        <f t="shared" ref="F39" si="68">I39+O39+X39+AD39+AJ39+AP39+AV39</f>
        <v>0</v>
      </c>
      <c r="G39" s="10">
        <f>J39</f>
        <v>0</v>
      </c>
      <c r="H39" s="10">
        <f>G39</f>
        <v>0</v>
      </c>
      <c r="I39" s="10"/>
      <c r="J39" s="11"/>
      <c r="K39" s="10"/>
      <c r="L39" s="10"/>
      <c r="M39" s="10">
        <f>P39+S39</f>
        <v>0</v>
      </c>
      <c r="N39" s="10">
        <f>M39</f>
        <v>0</v>
      </c>
      <c r="O39" s="10">
        <f>N39-M39</f>
        <v>0</v>
      </c>
      <c r="P39" s="11"/>
      <c r="Q39" s="10"/>
      <c r="R39" s="10"/>
      <c r="S39" s="11">
        <v>0</v>
      </c>
      <c r="T39" s="10"/>
      <c r="U39" s="10"/>
      <c r="V39" s="10"/>
      <c r="W39" s="10"/>
      <c r="X39" s="10"/>
      <c r="Y39" s="11"/>
      <c r="Z39" s="10"/>
      <c r="AA39" s="10"/>
      <c r="AB39" s="10"/>
      <c r="AC39" s="10"/>
      <c r="AD39" s="10"/>
      <c r="AE39" s="11"/>
      <c r="AF39" s="10"/>
      <c r="AG39" s="10"/>
      <c r="AH39" s="10"/>
      <c r="AI39" s="10"/>
      <c r="AJ39" s="10"/>
      <c r="AK39" s="11"/>
      <c r="AL39" s="10"/>
      <c r="AM39" s="10"/>
      <c r="AN39" s="10"/>
      <c r="AO39" s="10"/>
      <c r="AP39" s="10"/>
      <c r="AQ39" s="11"/>
      <c r="AR39" s="10"/>
      <c r="AS39" s="10"/>
      <c r="AT39" s="10"/>
      <c r="AU39" s="10"/>
      <c r="AV39" s="10"/>
      <c r="AW39" s="11"/>
      <c r="AX39" s="11"/>
      <c r="AY39" s="10"/>
    </row>
    <row r="40" spans="1:51" s="42" customFormat="1" ht="38.25" hidden="1" customHeight="1" x14ac:dyDescent="0.25">
      <c r="A40" s="8"/>
      <c r="B40" s="9" t="s">
        <v>116</v>
      </c>
      <c r="C40" s="8" t="s">
        <v>117</v>
      </c>
      <c r="D40" s="10">
        <f>G40+M40+V40+AB40+AH40+AN40+AT40</f>
        <v>0</v>
      </c>
      <c r="E40" s="10">
        <f t="shared" ref="E40:E41" si="69">H40+N40+W40+AC40+AI40+AO40+AU40</f>
        <v>0</v>
      </c>
      <c r="F40" s="10">
        <f t="shared" ref="F40:F41" si="70">I40+O40+X40+AD40+AJ40+AP40+AV40</f>
        <v>0</v>
      </c>
      <c r="G40" s="10">
        <f>J40</f>
        <v>0</v>
      </c>
      <c r="H40" s="10">
        <f>G40</f>
        <v>0</v>
      </c>
      <c r="I40" s="10"/>
      <c r="J40" s="11">
        <v>0</v>
      </c>
      <c r="K40" s="11">
        <v>0</v>
      </c>
      <c r="L40" s="11">
        <f t="shared" ref="L40" si="71">L19+L29-L32-L39-L47</f>
        <v>0</v>
      </c>
      <c r="M40" s="10">
        <f t="shared" ref="M40:M41" si="72">P40+S40</f>
        <v>0</v>
      </c>
      <c r="N40" s="10">
        <f t="shared" ref="N40:N41" si="73">M40</f>
        <v>0</v>
      </c>
      <c r="O40" s="10">
        <f t="shared" ref="O40:O41" si="74">N40-M40</f>
        <v>0</v>
      </c>
      <c r="P40" s="11"/>
      <c r="Q40" s="11"/>
      <c r="R40" s="10"/>
      <c r="S40" s="11">
        <f>S19+S29-S32-S39-S47</f>
        <v>0</v>
      </c>
      <c r="T40" s="11">
        <f t="shared" ref="T40" si="75">T19+T29-T32-T39-T47</f>
        <v>0</v>
      </c>
      <c r="U40" s="10"/>
      <c r="V40" s="10"/>
      <c r="W40" s="10"/>
      <c r="X40" s="10"/>
      <c r="Y40" s="11"/>
      <c r="Z40" s="11"/>
      <c r="AA40" s="10"/>
      <c r="AB40" s="10"/>
      <c r="AC40" s="10"/>
      <c r="AD40" s="10"/>
      <c r="AE40" s="11"/>
      <c r="AF40" s="11"/>
      <c r="AG40" s="10"/>
      <c r="AH40" s="10"/>
      <c r="AI40" s="10"/>
      <c r="AJ40" s="10"/>
      <c r="AK40" s="11"/>
      <c r="AL40" s="11"/>
      <c r="AM40" s="10"/>
      <c r="AN40" s="10"/>
      <c r="AO40" s="10"/>
      <c r="AP40" s="10"/>
      <c r="AQ40" s="11"/>
      <c r="AR40" s="11"/>
      <c r="AS40" s="10"/>
      <c r="AT40" s="10"/>
      <c r="AU40" s="10"/>
      <c r="AV40" s="10"/>
      <c r="AW40" s="11"/>
      <c r="AX40" s="11"/>
      <c r="AY40" s="10"/>
    </row>
    <row r="41" spans="1:51" s="42" customFormat="1" ht="28.5" customHeight="1" x14ac:dyDescent="0.25">
      <c r="A41" s="8"/>
      <c r="B41" s="9" t="s">
        <v>118</v>
      </c>
      <c r="C41" s="8" t="s">
        <v>119</v>
      </c>
      <c r="D41" s="10">
        <f t="shared" ref="D41" si="76">G41+M41+V41+AB41+AH41+AN41+AT41</f>
        <v>82249639</v>
      </c>
      <c r="E41" s="10">
        <f t="shared" si="69"/>
        <v>82249639</v>
      </c>
      <c r="F41" s="10">
        <f t="shared" si="70"/>
        <v>0</v>
      </c>
      <c r="G41" s="10">
        <f>J41</f>
        <v>13420000</v>
      </c>
      <c r="H41" s="10">
        <f>G41</f>
        <v>13420000</v>
      </c>
      <c r="I41" s="10"/>
      <c r="J41" s="11">
        <f>J26-J32</f>
        <v>13420000</v>
      </c>
      <c r="K41" s="11">
        <f>K26-K32</f>
        <v>13420000</v>
      </c>
      <c r="L41" s="11">
        <f t="shared" ref="L41" si="77">L20+L23-L29-L48</f>
        <v>0</v>
      </c>
      <c r="M41" s="10">
        <f t="shared" si="72"/>
        <v>68829639</v>
      </c>
      <c r="N41" s="10">
        <f t="shared" si="73"/>
        <v>68829639</v>
      </c>
      <c r="O41" s="10">
        <f t="shared" si="74"/>
        <v>0</v>
      </c>
      <c r="P41" s="11">
        <f>P38</f>
        <v>68829639</v>
      </c>
      <c r="Q41" s="11">
        <f>Q38</f>
        <v>68829639</v>
      </c>
      <c r="R41" s="10"/>
      <c r="S41" s="11"/>
      <c r="T41" s="11"/>
      <c r="U41" s="10"/>
      <c r="V41" s="10"/>
      <c r="W41" s="10"/>
      <c r="X41" s="10"/>
      <c r="Y41" s="11"/>
      <c r="Z41" s="11"/>
      <c r="AA41" s="10"/>
      <c r="AB41" s="10"/>
      <c r="AC41" s="10"/>
      <c r="AD41" s="10"/>
      <c r="AE41" s="11"/>
      <c r="AF41" s="11"/>
      <c r="AG41" s="10"/>
      <c r="AH41" s="10"/>
      <c r="AI41" s="10"/>
      <c r="AJ41" s="10"/>
      <c r="AK41" s="11"/>
      <c r="AL41" s="11"/>
      <c r="AM41" s="10"/>
      <c r="AN41" s="10"/>
      <c r="AO41" s="10"/>
      <c r="AP41" s="10"/>
      <c r="AQ41" s="11"/>
      <c r="AR41" s="11"/>
      <c r="AS41" s="10"/>
      <c r="AT41" s="10"/>
      <c r="AU41" s="10"/>
      <c r="AV41" s="10"/>
      <c r="AW41" s="49"/>
      <c r="AX41" s="49"/>
      <c r="AY41" s="10"/>
    </row>
    <row r="42" spans="1:51" s="41" customFormat="1" ht="55.5" customHeight="1" x14ac:dyDescent="0.25">
      <c r="A42" s="2" t="s">
        <v>120</v>
      </c>
      <c r="B42" s="3" t="s">
        <v>121</v>
      </c>
      <c r="C42" s="2" t="s">
        <v>122</v>
      </c>
      <c r="D42" s="5">
        <f>D43+D46</f>
        <v>0</v>
      </c>
      <c r="E42" s="5">
        <f t="shared" ref="E42:U42" si="78">E43+E46</f>
        <v>0</v>
      </c>
      <c r="F42" s="5">
        <f t="shared" si="78"/>
        <v>0</v>
      </c>
      <c r="G42" s="5">
        <f t="shared" si="78"/>
        <v>0</v>
      </c>
      <c r="H42" s="5">
        <f t="shared" si="78"/>
        <v>0</v>
      </c>
      <c r="I42" s="5">
        <f t="shared" si="78"/>
        <v>0</v>
      </c>
      <c r="J42" s="5">
        <f t="shared" si="78"/>
        <v>0</v>
      </c>
      <c r="K42" s="5">
        <f t="shared" si="78"/>
        <v>0</v>
      </c>
      <c r="L42" s="5">
        <f t="shared" si="78"/>
        <v>0</v>
      </c>
      <c r="M42" s="5">
        <f t="shared" si="78"/>
        <v>0</v>
      </c>
      <c r="N42" s="5">
        <f t="shared" si="78"/>
        <v>0</v>
      </c>
      <c r="O42" s="5">
        <f t="shared" si="78"/>
        <v>0</v>
      </c>
      <c r="P42" s="5">
        <f t="shared" si="78"/>
        <v>0</v>
      </c>
      <c r="Q42" s="5">
        <f t="shared" si="78"/>
        <v>0</v>
      </c>
      <c r="R42" s="5">
        <f t="shared" si="78"/>
        <v>0</v>
      </c>
      <c r="S42" s="5">
        <f t="shared" si="78"/>
        <v>0</v>
      </c>
      <c r="T42" s="5">
        <f t="shared" si="78"/>
        <v>0</v>
      </c>
      <c r="U42" s="5">
        <f t="shared" si="78"/>
        <v>0</v>
      </c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</row>
    <row r="43" spans="1:51" s="42" customFormat="1" ht="42.75" customHeight="1" x14ac:dyDescent="0.25">
      <c r="A43" s="8" t="s">
        <v>123</v>
      </c>
      <c r="B43" s="9" t="s">
        <v>124</v>
      </c>
      <c r="C43" s="8" t="s">
        <v>125</v>
      </c>
      <c r="D43" s="10">
        <f>D44+D45</f>
        <v>0</v>
      </c>
      <c r="E43" s="10">
        <f t="shared" ref="E43:U43" si="79">E44+E45</f>
        <v>0</v>
      </c>
      <c r="F43" s="10">
        <f t="shared" si="79"/>
        <v>0</v>
      </c>
      <c r="G43" s="10">
        <f>G44+G45</f>
        <v>0</v>
      </c>
      <c r="H43" s="10">
        <f t="shared" si="79"/>
        <v>0</v>
      </c>
      <c r="I43" s="10">
        <f t="shared" si="79"/>
        <v>0</v>
      </c>
      <c r="J43" s="10">
        <f t="shared" si="79"/>
        <v>0</v>
      </c>
      <c r="K43" s="10">
        <f t="shared" si="79"/>
        <v>0</v>
      </c>
      <c r="L43" s="10">
        <f t="shared" si="79"/>
        <v>0</v>
      </c>
      <c r="M43" s="10">
        <f>M44+M45</f>
        <v>0</v>
      </c>
      <c r="N43" s="10">
        <f t="shared" si="79"/>
        <v>0</v>
      </c>
      <c r="O43" s="10">
        <f t="shared" si="79"/>
        <v>0</v>
      </c>
      <c r="P43" s="10">
        <f t="shared" si="79"/>
        <v>0</v>
      </c>
      <c r="Q43" s="10">
        <f t="shared" si="79"/>
        <v>0</v>
      </c>
      <c r="R43" s="10">
        <f t="shared" si="79"/>
        <v>0</v>
      </c>
      <c r="S43" s="10">
        <f t="shared" si="79"/>
        <v>0</v>
      </c>
      <c r="T43" s="10">
        <f t="shared" si="79"/>
        <v>0</v>
      </c>
      <c r="U43" s="10">
        <f t="shared" si="79"/>
        <v>0</v>
      </c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</row>
    <row r="44" spans="1:51" s="42" customFormat="1" ht="26.25" customHeight="1" x14ac:dyDescent="0.25">
      <c r="A44" s="8"/>
      <c r="B44" s="9" t="s">
        <v>67</v>
      </c>
      <c r="C44" s="8" t="s">
        <v>126</v>
      </c>
      <c r="D44" s="10">
        <f>G44+M44+V44+AB44+AH44+AN44+AT44</f>
        <v>0</v>
      </c>
      <c r="E44" s="10">
        <f t="shared" ref="E44:E45" si="80">H44+N44+W44+AC44+AI44+AO44+AU44</f>
        <v>0</v>
      </c>
      <c r="F44" s="10">
        <f t="shared" ref="F44:F45" si="81">I44+O44+X44+AD44+AJ44+AP44+AV44</f>
        <v>0</v>
      </c>
      <c r="G44" s="10">
        <f>J44</f>
        <v>0</v>
      </c>
      <c r="H44" s="10">
        <f>G44</f>
        <v>0</v>
      </c>
      <c r="I44" s="10">
        <f>H44-G44</f>
        <v>0</v>
      </c>
      <c r="J44" s="11"/>
      <c r="K44" s="10">
        <f>J44</f>
        <v>0</v>
      </c>
      <c r="L44" s="10">
        <f>K44-J44</f>
        <v>0</v>
      </c>
      <c r="M44" s="10">
        <f>P44+S44</f>
        <v>0</v>
      </c>
      <c r="N44" s="10">
        <f>M44</f>
        <v>0</v>
      </c>
      <c r="O44" s="10">
        <f>N44-M44</f>
        <v>0</v>
      </c>
      <c r="P44" s="11">
        <v>0</v>
      </c>
      <c r="Q44" s="10">
        <f>P44</f>
        <v>0</v>
      </c>
      <c r="R44" s="10">
        <f>Q44-P44</f>
        <v>0</v>
      </c>
      <c r="S44" s="11">
        <v>0</v>
      </c>
      <c r="T44" s="10">
        <f>S44</f>
        <v>0</v>
      </c>
      <c r="U44" s="10">
        <f>T44-S44</f>
        <v>0</v>
      </c>
      <c r="V44" s="10"/>
      <c r="W44" s="10"/>
      <c r="X44" s="10"/>
      <c r="Y44" s="12"/>
      <c r="Z44" s="12"/>
      <c r="AA44" s="10"/>
      <c r="AB44" s="10"/>
      <c r="AC44" s="10"/>
      <c r="AD44" s="10"/>
      <c r="AE44" s="12"/>
      <c r="AF44" s="10"/>
      <c r="AG44" s="10"/>
      <c r="AH44" s="10"/>
      <c r="AI44" s="10"/>
      <c r="AJ44" s="10"/>
      <c r="AK44" s="47"/>
      <c r="AL44" s="10"/>
      <c r="AM44" s="10"/>
      <c r="AN44" s="10"/>
      <c r="AO44" s="10"/>
      <c r="AP44" s="10"/>
      <c r="AQ44" s="49"/>
      <c r="AR44" s="10"/>
      <c r="AS44" s="10"/>
      <c r="AT44" s="10"/>
      <c r="AU44" s="10"/>
      <c r="AV44" s="10"/>
      <c r="AW44" s="49"/>
      <c r="AX44" s="10"/>
      <c r="AY44" s="10"/>
    </row>
    <row r="45" spans="1:51" s="42" customFormat="1" ht="27.75" customHeight="1" x14ac:dyDescent="0.25">
      <c r="A45" s="8"/>
      <c r="B45" s="9" t="s">
        <v>69</v>
      </c>
      <c r="C45" s="8" t="s">
        <v>127</v>
      </c>
      <c r="D45" s="10">
        <f t="shared" ref="D45" si="82">G45+M45+V45+AB45+AH45+AN45+AT45</f>
        <v>0</v>
      </c>
      <c r="E45" s="10">
        <f t="shared" si="80"/>
        <v>0</v>
      </c>
      <c r="F45" s="10">
        <f t="shared" si="81"/>
        <v>0</v>
      </c>
      <c r="G45" s="10">
        <f>J45</f>
        <v>0</v>
      </c>
      <c r="H45" s="10">
        <f>G45</f>
        <v>0</v>
      </c>
      <c r="I45" s="10">
        <f>H45-G45</f>
        <v>0</v>
      </c>
      <c r="J45" s="11"/>
      <c r="K45" s="10">
        <f>J45</f>
        <v>0</v>
      </c>
      <c r="L45" s="10">
        <f>K45-J45</f>
        <v>0</v>
      </c>
      <c r="M45" s="10">
        <f>P45+S45</f>
        <v>0</v>
      </c>
      <c r="N45" s="10">
        <f>M45</f>
        <v>0</v>
      </c>
      <c r="O45" s="10">
        <f>N45-M45</f>
        <v>0</v>
      </c>
      <c r="P45" s="11">
        <v>0</v>
      </c>
      <c r="Q45" s="10">
        <f>P45</f>
        <v>0</v>
      </c>
      <c r="R45" s="10">
        <f>Q45-P45</f>
        <v>0</v>
      </c>
      <c r="S45" s="11">
        <v>0</v>
      </c>
      <c r="T45" s="10">
        <f>S45</f>
        <v>0</v>
      </c>
      <c r="U45" s="10">
        <f>T45-S45</f>
        <v>0</v>
      </c>
      <c r="V45" s="10"/>
      <c r="W45" s="10"/>
      <c r="X45" s="10"/>
      <c r="Y45" s="12"/>
      <c r="Z45" s="12"/>
      <c r="AA45" s="10"/>
      <c r="AB45" s="10"/>
      <c r="AC45" s="10"/>
      <c r="AD45" s="10"/>
      <c r="AE45" s="12"/>
      <c r="AF45" s="10"/>
      <c r="AG45" s="10"/>
      <c r="AH45" s="10"/>
      <c r="AI45" s="10"/>
      <c r="AJ45" s="10"/>
      <c r="AK45" s="47"/>
      <c r="AL45" s="10"/>
      <c r="AM45" s="10"/>
      <c r="AN45" s="10"/>
      <c r="AO45" s="10"/>
      <c r="AP45" s="10"/>
      <c r="AQ45" s="49"/>
      <c r="AR45" s="10"/>
      <c r="AS45" s="10"/>
      <c r="AT45" s="10"/>
      <c r="AU45" s="10"/>
      <c r="AV45" s="10"/>
      <c r="AW45" s="49"/>
      <c r="AX45" s="10"/>
      <c r="AY45" s="10"/>
    </row>
    <row r="46" spans="1:51" s="42" customFormat="1" ht="44.25" customHeight="1" x14ac:dyDescent="0.25">
      <c r="A46" s="8" t="s">
        <v>128</v>
      </c>
      <c r="B46" s="9" t="s">
        <v>129</v>
      </c>
      <c r="C46" s="8" t="s">
        <v>130</v>
      </c>
      <c r="D46" s="10">
        <f>D47+D48</f>
        <v>0</v>
      </c>
      <c r="E46" s="10">
        <f t="shared" ref="E46:U46" si="83">E47+E48</f>
        <v>0</v>
      </c>
      <c r="F46" s="10">
        <f t="shared" si="83"/>
        <v>0</v>
      </c>
      <c r="G46" s="10">
        <f>G47+G48</f>
        <v>0</v>
      </c>
      <c r="H46" s="10">
        <f t="shared" si="83"/>
        <v>0</v>
      </c>
      <c r="I46" s="10">
        <f t="shared" si="83"/>
        <v>0</v>
      </c>
      <c r="J46" s="10">
        <f t="shared" si="83"/>
        <v>0</v>
      </c>
      <c r="K46" s="10">
        <f t="shared" si="83"/>
        <v>0</v>
      </c>
      <c r="L46" s="10">
        <f t="shared" si="83"/>
        <v>0</v>
      </c>
      <c r="M46" s="10">
        <f>M47+M48</f>
        <v>0</v>
      </c>
      <c r="N46" s="10">
        <f t="shared" si="83"/>
        <v>0</v>
      </c>
      <c r="O46" s="10">
        <f t="shared" si="83"/>
        <v>0</v>
      </c>
      <c r="P46" s="10">
        <f t="shared" si="83"/>
        <v>0</v>
      </c>
      <c r="Q46" s="10">
        <f t="shared" si="83"/>
        <v>0</v>
      </c>
      <c r="R46" s="10">
        <f t="shared" si="83"/>
        <v>0</v>
      </c>
      <c r="S46" s="10">
        <f t="shared" si="83"/>
        <v>0</v>
      </c>
      <c r="T46" s="10">
        <f t="shared" si="83"/>
        <v>0</v>
      </c>
      <c r="U46" s="10">
        <f t="shared" si="83"/>
        <v>0</v>
      </c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</row>
    <row r="47" spans="1:51" s="42" customFormat="1" ht="23.25" customHeight="1" x14ac:dyDescent="0.25">
      <c r="A47" s="8"/>
      <c r="B47" s="9" t="s">
        <v>67</v>
      </c>
      <c r="C47" s="8" t="s">
        <v>131</v>
      </c>
      <c r="D47" s="10">
        <f>G47+M47+V47+AB47+AH47+AN47+AT47</f>
        <v>0</v>
      </c>
      <c r="E47" s="10">
        <f t="shared" ref="E47:E48" si="84">H47+N47+W47+AC47+AI47+AO47+AU47</f>
        <v>0</v>
      </c>
      <c r="F47" s="10">
        <f t="shared" ref="F47:F48" si="85">I47+O47+X47+AD47+AJ47+AP47+AV47</f>
        <v>0</v>
      </c>
      <c r="G47" s="10">
        <f>J47</f>
        <v>0</v>
      </c>
      <c r="H47" s="10">
        <f>G47</f>
        <v>0</v>
      </c>
      <c r="I47" s="10">
        <f>H47-G47</f>
        <v>0</v>
      </c>
      <c r="J47" s="11"/>
      <c r="K47" s="10">
        <f>J47</f>
        <v>0</v>
      </c>
      <c r="L47" s="10">
        <f>K47-J47</f>
        <v>0</v>
      </c>
      <c r="M47" s="10">
        <f>P47+S47</f>
        <v>0</v>
      </c>
      <c r="N47" s="10">
        <f>M47</f>
        <v>0</v>
      </c>
      <c r="O47" s="10">
        <f>N47-M47</f>
        <v>0</v>
      </c>
      <c r="P47" s="11">
        <v>0</v>
      </c>
      <c r="Q47" s="10">
        <f>P47</f>
        <v>0</v>
      </c>
      <c r="R47" s="10">
        <f>Q47-P47</f>
        <v>0</v>
      </c>
      <c r="S47" s="11">
        <v>0</v>
      </c>
      <c r="T47" s="10">
        <f>S47</f>
        <v>0</v>
      </c>
      <c r="U47" s="10">
        <f>T47-S47</f>
        <v>0</v>
      </c>
      <c r="V47" s="10"/>
      <c r="W47" s="10"/>
      <c r="X47" s="10"/>
      <c r="Y47" s="12"/>
      <c r="Z47" s="12"/>
      <c r="AA47" s="10"/>
      <c r="AB47" s="10"/>
      <c r="AC47" s="10"/>
      <c r="AD47" s="10"/>
      <c r="AE47" s="12"/>
      <c r="AF47" s="10"/>
      <c r="AG47" s="10"/>
      <c r="AH47" s="10"/>
      <c r="AI47" s="10"/>
      <c r="AJ47" s="10"/>
      <c r="AK47" s="49"/>
      <c r="AL47" s="10"/>
      <c r="AM47" s="10"/>
      <c r="AN47" s="10"/>
      <c r="AO47" s="10"/>
      <c r="AP47" s="10"/>
      <c r="AQ47" s="49"/>
      <c r="AR47" s="10"/>
      <c r="AS47" s="10"/>
      <c r="AT47" s="10"/>
      <c r="AU47" s="10"/>
      <c r="AV47" s="10"/>
      <c r="AW47" s="49"/>
      <c r="AX47" s="10"/>
      <c r="AY47" s="10"/>
    </row>
    <row r="48" spans="1:51" s="42" customFormat="1" ht="20.25" customHeight="1" x14ac:dyDescent="0.25">
      <c r="A48" s="8"/>
      <c r="B48" s="9" t="s">
        <v>69</v>
      </c>
      <c r="C48" s="8" t="s">
        <v>132</v>
      </c>
      <c r="D48" s="10">
        <f t="shared" ref="D48" si="86">G48+M48+V48+AB48+AH48+AN48+AT48</f>
        <v>0</v>
      </c>
      <c r="E48" s="10">
        <f t="shared" si="84"/>
        <v>0</v>
      </c>
      <c r="F48" s="10">
        <f t="shared" si="85"/>
        <v>0</v>
      </c>
      <c r="G48" s="10">
        <f>J48</f>
        <v>0</v>
      </c>
      <c r="H48" s="10">
        <f>G48</f>
        <v>0</v>
      </c>
      <c r="I48" s="10">
        <f>H48-G48</f>
        <v>0</v>
      </c>
      <c r="J48" s="11">
        <v>0</v>
      </c>
      <c r="K48" s="10">
        <f>J48</f>
        <v>0</v>
      </c>
      <c r="L48" s="10">
        <f>K48-J48</f>
        <v>0</v>
      </c>
      <c r="M48" s="10">
        <f>P48+S48</f>
        <v>0</v>
      </c>
      <c r="N48" s="10">
        <f>M48</f>
        <v>0</v>
      </c>
      <c r="O48" s="10">
        <f>N48-M48</f>
        <v>0</v>
      </c>
      <c r="P48" s="11">
        <v>0</v>
      </c>
      <c r="Q48" s="10">
        <f>P48</f>
        <v>0</v>
      </c>
      <c r="R48" s="10">
        <f>Q48-P48</f>
        <v>0</v>
      </c>
      <c r="S48" s="11">
        <f>S28-S31</f>
        <v>0</v>
      </c>
      <c r="T48" s="10">
        <f>S48</f>
        <v>0</v>
      </c>
      <c r="U48" s="10">
        <f>T48-S48</f>
        <v>0</v>
      </c>
      <c r="V48" s="10"/>
      <c r="W48" s="10"/>
      <c r="X48" s="10"/>
      <c r="Y48" s="12"/>
      <c r="Z48" s="12"/>
      <c r="AA48" s="10"/>
      <c r="AB48" s="10"/>
      <c r="AC48" s="10"/>
      <c r="AD48" s="10"/>
      <c r="AE48" s="12"/>
      <c r="AF48" s="10"/>
      <c r="AG48" s="10"/>
      <c r="AH48" s="10"/>
      <c r="AI48" s="10"/>
      <c r="AJ48" s="10"/>
      <c r="AK48" s="49"/>
      <c r="AL48" s="10"/>
      <c r="AM48" s="10"/>
      <c r="AN48" s="10"/>
      <c r="AO48" s="10"/>
      <c r="AP48" s="10"/>
      <c r="AQ48" s="49"/>
      <c r="AR48" s="10"/>
      <c r="AS48" s="10"/>
      <c r="AT48" s="10"/>
      <c r="AU48" s="10"/>
      <c r="AV48" s="10"/>
      <c r="AW48" s="49"/>
      <c r="AX48" s="10"/>
      <c r="AY48" s="10"/>
    </row>
    <row r="49" spans="1:51" s="42" customFormat="1" ht="13.8" hidden="1" x14ac:dyDescent="0.25">
      <c r="A49" s="2" t="s">
        <v>6</v>
      </c>
      <c r="B49" s="3" t="s">
        <v>133</v>
      </c>
      <c r="C49" s="2"/>
      <c r="D49" s="5"/>
      <c r="E49" s="5"/>
      <c r="F49" s="5"/>
      <c r="G49" s="5"/>
      <c r="H49" s="5"/>
      <c r="I49" s="5"/>
      <c r="J49" s="6"/>
      <c r="K49" s="5"/>
      <c r="L49" s="5"/>
      <c r="M49" s="5"/>
      <c r="N49" s="5"/>
      <c r="O49" s="5"/>
      <c r="P49" s="6"/>
      <c r="Q49" s="5"/>
      <c r="R49" s="5"/>
      <c r="S49" s="6"/>
      <c r="T49" s="5"/>
      <c r="U49" s="5"/>
      <c r="V49" s="5"/>
      <c r="W49" s="5"/>
      <c r="X49" s="5"/>
      <c r="Y49" s="16"/>
      <c r="Z49" s="16"/>
      <c r="AA49" s="5"/>
      <c r="AB49" s="10"/>
      <c r="AC49" s="10"/>
      <c r="AD49" s="10"/>
      <c r="AE49" s="16"/>
      <c r="AF49" s="5"/>
      <c r="AG49" s="5"/>
      <c r="AH49" s="5"/>
      <c r="AI49" s="5"/>
      <c r="AJ49" s="5"/>
      <c r="AK49" s="45"/>
      <c r="AL49" s="5"/>
      <c r="AM49" s="5"/>
      <c r="AN49" s="5"/>
      <c r="AO49" s="5"/>
      <c r="AP49" s="5"/>
      <c r="AQ49" s="44"/>
      <c r="AR49" s="5"/>
      <c r="AS49" s="5"/>
      <c r="AT49" s="5"/>
      <c r="AU49" s="5"/>
      <c r="AV49" s="5"/>
      <c r="AW49" s="44"/>
      <c r="AX49" s="5"/>
      <c r="AY49" s="5"/>
    </row>
    <row r="50" spans="1:51" s="42" customFormat="1" ht="27.6" hidden="1" x14ac:dyDescent="0.25">
      <c r="A50" s="2" t="s">
        <v>61</v>
      </c>
      <c r="B50" s="3" t="s">
        <v>134</v>
      </c>
      <c r="C50" s="2" t="s">
        <v>135</v>
      </c>
      <c r="D50" s="5"/>
      <c r="E50" s="5"/>
      <c r="F50" s="5"/>
      <c r="G50" s="5"/>
      <c r="H50" s="5"/>
      <c r="I50" s="5"/>
      <c r="J50" s="6"/>
      <c r="K50" s="5"/>
      <c r="L50" s="5"/>
      <c r="M50" s="5"/>
      <c r="N50" s="5"/>
      <c r="O50" s="5"/>
      <c r="P50" s="6"/>
      <c r="Q50" s="5"/>
      <c r="R50" s="5"/>
      <c r="S50" s="6"/>
      <c r="T50" s="5"/>
      <c r="U50" s="5"/>
      <c r="V50" s="5"/>
      <c r="W50" s="5"/>
      <c r="X50" s="5"/>
      <c r="Y50" s="12"/>
      <c r="Z50" s="12"/>
      <c r="AA50" s="5"/>
      <c r="AB50" s="5"/>
      <c r="AC50" s="5"/>
      <c r="AD50" s="5"/>
      <c r="AE50" s="16"/>
      <c r="AF50" s="5"/>
      <c r="AG50" s="5"/>
      <c r="AH50" s="5"/>
      <c r="AI50" s="5"/>
      <c r="AJ50" s="5"/>
      <c r="AK50" s="45"/>
      <c r="AL50" s="5"/>
      <c r="AM50" s="5"/>
      <c r="AN50" s="5"/>
      <c r="AO50" s="5"/>
      <c r="AP50" s="5"/>
      <c r="AQ50" s="44"/>
      <c r="AR50" s="5"/>
      <c r="AS50" s="5"/>
      <c r="AT50" s="5"/>
      <c r="AU50" s="5"/>
      <c r="AV50" s="5"/>
      <c r="AW50" s="44"/>
      <c r="AX50" s="5"/>
      <c r="AY50" s="5"/>
    </row>
    <row r="51" spans="1:51" s="42" customFormat="1" ht="13.8" hidden="1" x14ac:dyDescent="0.25">
      <c r="A51" s="2" t="s">
        <v>76</v>
      </c>
      <c r="B51" s="3" t="s">
        <v>136</v>
      </c>
      <c r="C51" s="2" t="s">
        <v>137</v>
      </c>
      <c r="D51" s="5"/>
      <c r="E51" s="5"/>
      <c r="F51" s="5"/>
      <c r="G51" s="5"/>
      <c r="H51" s="5"/>
      <c r="I51" s="5"/>
      <c r="J51" s="6"/>
      <c r="K51" s="5"/>
      <c r="L51" s="5"/>
      <c r="M51" s="5"/>
      <c r="N51" s="5"/>
      <c r="O51" s="5"/>
      <c r="P51" s="6"/>
      <c r="Q51" s="5"/>
      <c r="R51" s="5"/>
      <c r="S51" s="6"/>
      <c r="T51" s="5"/>
      <c r="U51" s="5"/>
      <c r="V51" s="5"/>
      <c r="W51" s="5"/>
      <c r="X51" s="5"/>
      <c r="Y51" s="12"/>
      <c r="Z51" s="12"/>
      <c r="AA51" s="5"/>
      <c r="AB51" s="5"/>
      <c r="AC51" s="5"/>
      <c r="AD51" s="5"/>
      <c r="AE51" s="16"/>
      <c r="AF51" s="5"/>
      <c r="AG51" s="5"/>
      <c r="AH51" s="5"/>
      <c r="AI51" s="5"/>
      <c r="AJ51" s="5"/>
      <c r="AK51" s="45"/>
      <c r="AL51" s="5"/>
      <c r="AM51" s="5"/>
      <c r="AN51" s="5"/>
      <c r="AO51" s="5"/>
      <c r="AP51" s="5"/>
      <c r="AQ51" s="44"/>
      <c r="AR51" s="5"/>
      <c r="AS51" s="5"/>
      <c r="AT51" s="5"/>
      <c r="AU51" s="5"/>
      <c r="AV51" s="5"/>
      <c r="AW51" s="44"/>
      <c r="AX51" s="5"/>
      <c r="AY51" s="5"/>
    </row>
    <row r="52" spans="1:51" s="42" customFormat="1" ht="27.6" hidden="1" x14ac:dyDescent="0.25">
      <c r="A52" s="2" t="s">
        <v>83</v>
      </c>
      <c r="B52" s="3" t="s">
        <v>138</v>
      </c>
      <c r="C52" s="2" t="s">
        <v>139</v>
      </c>
      <c r="D52" s="5"/>
      <c r="E52" s="5"/>
      <c r="F52" s="5"/>
      <c r="G52" s="5"/>
      <c r="H52" s="5"/>
      <c r="I52" s="5"/>
      <c r="J52" s="6" t="s">
        <v>250</v>
      </c>
      <c r="K52" s="5"/>
      <c r="L52" s="5"/>
      <c r="M52" s="5"/>
      <c r="N52" s="5"/>
      <c r="O52" s="5"/>
      <c r="P52" s="6" t="s">
        <v>250</v>
      </c>
      <c r="Q52" s="5"/>
      <c r="R52" s="5"/>
      <c r="S52" s="6" t="s">
        <v>250</v>
      </c>
      <c r="T52" s="5"/>
      <c r="U52" s="5"/>
      <c r="V52" s="5"/>
      <c r="W52" s="5"/>
      <c r="X52" s="5"/>
      <c r="Y52" s="16"/>
      <c r="Z52" s="16"/>
      <c r="AA52" s="5"/>
      <c r="AB52" s="5"/>
      <c r="AC52" s="5"/>
      <c r="AD52" s="5"/>
      <c r="AE52" s="16"/>
      <c r="AF52" s="5"/>
      <c r="AG52" s="5"/>
      <c r="AH52" s="5"/>
      <c r="AI52" s="5"/>
      <c r="AJ52" s="5"/>
      <c r="AK52" s="45"/>
      <c r="AL52" s="5"/>
      <c r="AM52" s="5"/>
      <c r="AN52" s="5"/>
      <c r="AO52" s="5"/>
      <c r="AP52" s="5"/>
      <c r="AQ52" s="44"/>
      <c r="AR52" s="5"/>
      <c r="AS52" s="5"/>
      <c r="AT52" s="5"/>
      <c r="AU52" s="5"/>
      <c r="AV52" s="5"/>
      <c r="AW52" s="44"/>
      <c r="AX52" s="5"/>
      <c r="AY52" s="5"/>
    </row>
    <row r="53" spans="1:51" s="42" customFormat="1" ht="13.8" hidden="1" x14ac:dyDescent="0.25">
      <c r="A53" s="8"/>
      <c r="B53" s="9" t="s">
        <v>140</v>
      </c>
      <c r="C53" s="8" t="s">
        <v>141</v>
      </c>
      <c r="D53" s="10">
        <f>G53+M53</f>
        <v>0</v>
      </c>
      <c r="E53" s="10">
        <f t="shared" ref="E53:E54" si="87">H53+N53</f>
        <v>0</v>
      </c>
      <c r="F53" s="10">
        <f t="shared" ref="F53:F54" si="88">I53+O53</f>
        <v>0</v>
      </c>
      <c r="G53" s="10">
        <f>J53</f>
        <v>0</v>
      </c>
      <c r="H53" s="10">
        <f>G53</f>
        <v>0</v>
      </c>
      <c r="I53" s="10">
        <f>H53-G53</f>
        <v>0</v>
      </c>
      <c r="J53" s="11"/>
      <c r="K53" s="10">
        <f>J53</f>
        <v>0</v>
      </c>
      <c r="L53" s="10">
        <f>K53-J53</f>
        <v>0</v>
      </c>
      <c r="M53" s="10">
        <f>P53+S53</f>
        <v>0</v>
      </c>
      <c r="N53" s="10">
        <f>M53</f>
        <v>0</v>
      </c>
      <c r="O53" s="10">
        <f>N53-M53</f>
        <v>0</v>
      </c>
      <c r="P53" s="10">
        <f t="shared" ref="P53:P54" si="89">S53+V53</f>
        <v>0</v>
      </c>
      <c r="Q53" s="10">
        <f t="shared" ref="Q53" si="90">P53</f>
        <v>0</v>
      </c>
      <c r="R53" s="10">
        <f t="shared" ref="R53:R54" si="91">Q53-P53</f>
        <v>0</v>
      </c>
      <c r="S53" s="10">
        <f t="shared" ref="S53:S54" si="92">V53+Y53</f>
        <v>0</v>
      </c>
      <c r="T53" s="10">
        <f t="shared" ref="T53" si="93">S53</f>
        <v>0</v>
      </c>
      <c r="U53" s="10">
        <f t="shared" ref="U53:U54" si="94">T53-S53</f>
        <v>0</v>
      </c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</row>
    <row r="54" spans="1:51" s="42" customFormat="1" ht="13.8" hidden="1" x14ac:dyDescent="0.25">
      <c r="A54" s="8"/>
      <c r="B54" s="9" t="s">
        <v>142</v>
      </c>
      <c r="C54" s="8" t="s">
        <v>143</v>
      </c>
      <c r="D54" s="10">
        <f>G54+M54</f>
        <v>0</v>
      </c>
      <c r="E54" s="10">
        <f t="shared" si="87"/>
        <v>0</v>
      </c>
      <c r="F54" s="10">
        <f t="shared" si="88"/>
        <v>0</v>
      </c>
      <c r="G54" s="10">
        <f>J54</f>
        <v>0</v>
      </c>
      <c r="H54" s="10">
        <f>G54</f>
        <v>0</v>
      </c>
      <c r="I54" s="10">
        <f>H54-G54</f>
        <v>0</v>
      </c>
      <c r="J54" s="11"/>
      <c r="K54" s="10">
        <f>J54</f>
        <v>0</v>
      </c>
      <c r="L54" s="10">
        <f>K54-J54</f>
        <v>0</v>
      </c>
      <c r="M54" s="10">
        <f>P54+S54</f>
        <v>0</v>
      </c>
      <c r="N54" s="10">
        <f>M54</f>
        <v>0</v>
      </c>
      <c r="O54" s="10">
        <f>N54-M54</f>
        <v>0</v>
      </c>
      <c r="P54" s="10">
        <f t="shared" si="89"/>
        <v>0</v>
      </c>
      <c r="Q54" s="10">
        <f t="shared" ref="Q54" si="95">P54</f>
        <v>0</v>
      </c>
      <c r="R54" s="10">
        <f t="shared" si="91"/>
        <v>0</v>
      </c>
      <c r="S54" s="10">
        <f t="shared" si="92"/>
        <v>0</v>
      </c>
      <c r="T54" s="10">
        <f t="shared" ref="T54" si="96">S54</f>
        <v>0</v>
      </c>
      <c r="U54" s="10">
        <f t="shared" si="94"/>
        <v>0</v>
      </c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</row>
    <row r="55" spans="1:51" s="42" customFormat="1" ht="27.6" hidden="1" x14ac:dyDescent="0.25">
      <c r="A55" s="2" t="s">
        <v>90</v>
      </c>
      <c r="B55" s="3" t="s">
        <v>144</v>
      </c>
      <c r="C55" s="2" t="s">
        <v>145</v>
      </c>
      <c r="D55" s="5"/>
      <c r="E55" s="5"/>
      <c r="F55" s="5"/>
      <c r="G55" s="5"/>
      <c r="H55" s="5"/>
      <c r="I55" s="5"/>
      <c r="J55" s="6" t="s">
        <v>250</v>
      </c>
      <c r="K55" s="5"/>
      <c r="L55" s="5"/>
      <c r="M55" s="5"/>
      <c r="N55" s="5"/>
      <c r="O55" s="5"/>
      <c r="P55" s="6" t="s">
        <v>250</v>
      </c>
      <c r="Q55" s="5"/>
      <c r="R55" s="5"/>
      <c r="S55" s="6" t="s">
        <v>250</v>
      </c>
      <c r="T55" s="5"/>
      <c r="U55" s="5"/>
      <c r="V55" s="5"/>
      <c r="W55" s="5"/>
      <c r="X55" s="5"/>
      <c r="Y55" s="16"/>
      <c r="Z55" s="16"/>
      <c r="AA55" s="5"/>
      <c r="AB55" s="5"/>
      <c r="AC55" s="5"/>
      <c r="AD55" s="5"/>
      <c r="AE55" s="16"/>
      <c r="AF55" s="5"/>
      <c r="AG55" s="5"/>
      <c r="AH55" s="5"/>
      <c r="AI55" s="5"/>
      <c r="AJ55" s="5"/>
      <c r="AK55" s="45"/>
      <c r="AL55" s="5"/>
      <c r="AM55" s="5"/>
      <c r="AN55" s="5"/>
      <c r="AO55" s="5"/>
      <c r="AP55" s="5"/>
      <c r="AQ55" s="44"/>
      <c r="AR55" s="5"/>
      <c r="AS55" s="5"/>
      <c r="AT55" s="5"/>
      <c r="AU55" s="5"/>
      <c r="AV55" s="5"/>
      <c r="AW55" s="44"/>
      <c r="AX55" s="5"/>
      <c r="AY55" s="5"/>
    </row>
    <row r="56" spans="1:51" s="42" customFormat="1" ht="13.8" hidden="1" x14ac:dyDescent="0.25">
      <c r="A56" s="2" t="s">
        <v>95</v>
      </c>
      <c r="B56" s="3" t="s">
        <v>146</v>
      </c>
      <c r="C56" s="2" t="s">
        <v>147</v>
      </c>
      <c r="D56" s="5"/>
      <c r="E56" s="5"/>
      <c r="F56" s="5"/>
      <c r="G56" s="5"/>
      <c r="H56" s="5"/>
      <c r="I56" s="5"/>
      <c r="J56" s="6"/>
      <c r="K56" s="5"/>
      <c r="L56" s="5"/>
      <c r="M56" s="5"/>
      <c r="N56" s="5"/>
      <c r="O56" s="5"/>
      <c r="P56" s="6"/>
      <c r="Q56" s="5"/>
      <c r="R56" s="5"/>
      <c r="S56" s="6"/>
      <c r="T56" s="5"/>
      <c r="U56" s="5"/>
      <c r="V56" s="5"/>
      <c r="W56" s="5"/>
      <c r="X56" s="5"/>
      <c r="Y56" s="12"/>
      <c r="Z56" s="12"/>
      <c r="AA56" s="5"/>
      <c r="AB56" s="5"/>
      <c r="AC56" s="5"/>
      <c r="AD56" s="5"/>
      <c r="AE56" s="16"/>
      <c r="AF56" s="5"/>
      <c r="AG56" s="5"/>
      <c r="AH56" s="5"/>
      <c r="AI56" s="5"/>
      <c r="AJ56" s="5"/>
      <c r="AK56" s="45"/>
      <c r="AL56" s="5"/>
      <c r="AM56" s="5"/>
      <c r="AN56" s="5"/>
      <c r="AO56" s="5"/>
      <c r="AP56" s="5"/>
      <c r="AQ56" s="44"/>
      <c r="AR56" s="5"/>
      <c r="AS56" s="5"/>
      <c r="AT56" s="5"/>
      <c r="AU56" s="5"/>
      <c r="AV56" s="5"/>
      <c r="AW56" s="44"/>
      <c r="AX56" s="5"/>
      <c r="AY56" s="5"/>
    </row>
    <row r="57" spans="1:51" s="42" customFormat="1" ht="41.4" hidden="1" x14ac:dyDescent="0.25">
      <c r="A57" s="2" t="s">
        <v>100</v>
      </c>
      <c r="B57" s="3" t="s">
        <v>148</v>
      </c>
      <c r="C57" s="2" t="s">
        <v>149</v>
      </c>
      <c r="D57" s="5"/>
      <c r="E57" s="5"/>
      <c r="F57" s="5"/>
      <c r="G57" s="5"/>
      <c r="H57" s="5"/>
      <c r="I57" s="5"/>
      <c r="J57" s="6" t="s">
        <v>250</v>
      </c>
      <c r="K57" s="5"/>
      <c r="L57" s="5"/>
      <c r="M57" s="5"/>
      <c r="N57" s="5"/>
      <c r="O57" s="5"/>
      <c r="P57" s="6" t="s">
        <v>250</v>
      </c>
      <c r="Q57" s="5"/>
      <c r="R57" s="5"/>
      <c r="S57" s="6" t="s">
        <v>250</v>
      </c>
      <c r="T57" s="5"/>
      <c r="U57" s="5"/>
      <c r="V57" s="5"/>
      <c r="W57" s="5"/>
      <c r="X57" s="5"/>
      <c r="Y57" s="16"/>
      <c r="Z57" s="16"/>
      <c r="AA57" s="5"/>
      <c r="AB57" s="5"/>
      <c r="AC57" s="5"/>
      <c r="AD57" s="5"/>
      <c r="AE57" s="16"/>
      <c r="AF57" s="5"/>
      <c r="AG57" s="5"/>
      <c r="AH57" s="5"/>
      <c r="AI57" s="5"/>
      <c r="AJ57" s="5"/>
      <c r="AK57" s="45"/>
      <c r="AL57" s="5"/>
      <c r="AM57" s="5"/>
      <c r="AN57" s="5"/>
      <c r="AO57" s="5"/>
      <c r="AP57" s="5"/>
      <c r="AQ57" s="44"/>
      <c r="AR57" s="5"/>
      <c r="AS57" s="5"/>
      <c r="AT57" s="5"/>
      <c r="AU57" s="5"/>
      <c r="AV57" s="5"/>
      <c r="AW57" s="44"/>
      <c r="AX57" s="5"/>
      <c r="AY57" s="5"/>
    </row>
    <row r="58" spans="1:51" s="42" customFormat="1" ht="27.6" hidden="1" x14ac:dyDescent="0.25">
      <c r="A58" s="2" t="s">
        <v>38</v>
      </c>
      <c r="B58" s="3" t="s">
        <v>150</v>
      </c>
      <c r="C58" s="2"/>
      <c r="D58" s="5"/>
      <c r="E58" s="5"/>
      <c r="F58" s="5"/>
      <c r="G58" s="5"/>
      <c r="H58" s="5"/>
      <c r="I58" s="5"/>
      <c r="J58" s="6"/>
      <c r="K58" s="5"/>
      <c r="L58" s="5"/>
      <c r="M58" s="5"/>
      <c r="N58" s="5"/>
      <c r="O58" s="5"/>
      <c r="P58" s="6"/>
      <c r="Q58" s="5"/>
      <c r="R58" s="5"/>
      <c r="S58" s="6"/>
      <c r="T58" s="5"/>
      <c r="U58" s="5"/>
      <c r="V58" s="5"/>
      <c r="W58" s="5"/>
      <c r="X58" s="5"/>
      <c r="Y58" s="16"/>
      <c r="Z58" s="16"/>
      <c r="AA58" s="5"/>
      <c r="AB58" s="5"/>
      <c r="AC58" s="5"/>
      <c r="AD58" s="5"/>
      <c r="AE58" s="16"/>
      <c r="AF58" s="5"/>
      <c r="AG58" s="5"/>
      <c r="AH58" s="5"/>
      <c r="AI58" s="5"/>
      <c r="AJ58" s="5"/>
      <c r="AK58" s="45"/>
      <c r="AL58" s="5"/>
      <c r="AM58" s="5"/>
      <c r="AN58" s="5"/>
      <c r="AO58" s="5"/>
      <c r="AP58" s="5"/>
      <c r="AQ58" s="44"/>
      <c r="AR58" s="5"/>
      <c r="AS58" s="5"/>
      <c r="AT58" s="5"/>
      <c r="AU58" s="5"/>
      <c r="AV58" s="5"/>
      <c r="AW58" s="44"/>
      <c r="AX58" s="5"/>
      <c r="AY58" s="5"/>
    </row>
    <row r="59" spans="1:51" s="42" customFormat="1" ht="27.6" hidden="1" x14ac:dyDescent="0.25">
      <c r="A59" s="2" t="s">
        <v>61</v>
      </c>
      <c r="B59" s="3" t="s">
        <v>151</v>
      </c>
      <c r="C59" s="2" t="s">
        <v>152</v>
      </c>
      <c r="D59" s="5">
        <f>D60+D61</f>
        <v>0</v>
      </c>
      <c r="E59" s="5">
        <f t="shared" ref="E59:F59" si="97">E60+E61</f>
        <v>0</v>
      </c>
      <c r="F59" s="5">
        <f t="shared" si="97"/>
        <v>0</v>
      </c>
      <c r="G59" s="5"/>
      <c r="H59" s="5"/>
      <c r="I59" s="5"/>
      <c r="J59" s="6" t="s">
        <v>250</v>
      </c>
      <c r="K59" s="5"/>
      <c r="L59" s="5"/>
      <c r="M59" s="5"/>
      <c r="N59" s="5"/>
      <c r="O59" s="5"/>
      <c r="P59" s="6" t="s">
        <v>250</v>
      </c>
      <c r="Q59" s="5"/>
      <c r="R59" s="5"/>
      <c r="S59" s="6" t="s">
        <v>250</v>
      </c>
      <c r="T59" s="5"/>
      <c r="U59" s="5"/>
      <c r="V59" s="5"/>
      <c r="W59" s="5"/>
      <c r="X59" s="5"/>
      <c r="Y59" s="16"/>
      <c r="Z59" s="16"/>
      <c r="AA59" s="5"/>
      <c r="AB59" s="5"/>
      <c r="AC59" s="5"/>
      <c r="AD59" s="5"/>
      <c r="AE59" s="16"/>
      <c r="AF59" s="5"/>
      <c r="AG59" s="5"/>
      <c r="AH59" s="5"/>
      <c r="AI59" s="5"/>
      <c r="AJ59" s="5"/>
      <c r="AK59" s="44"/>
      <c r="AL59" s="5"/>
      <c r="AM59" s="5"/>
      <c r="AN59" s="5"/>
      <c r="AO59" s="5"/>
      <c r="AP59" s="5"/>
      <c r="AQ59" s="44"/>
      <c r="AR59" s="5"/>
      <c r="AS59" s="5"/>
      <c r="AT59" s="5"/>
      <c r="AU59" s="5"/>
      <c r="AV59" s="5"/>
      <c r="AW59" s="44"/>
      <c r="AX59" s="5"/>
      <c r="AY59" s="5"/>
    </row>
    <row r="60" spans="1:51" s="42" customFormat="1" ht="13.8" hidden="1" x14ac:dyDescent="0.25">
      <c r="A60" s="8"/>
      <c r="B60" s="9" t="s">
        <v>153</v>
      </c>
      <c r="C60" s="8" t="s">
        <v>154</v>
      </c>
      <c r="D60" s="10">
        <f>G60+M60+V60+AB60+AH60+AN60+AT60</f>
        <v>0</v>
      </c>
      <c r="E60" s="10">
        <f t="shared" ref="E60:E61" si="98">H60+N60+W60+AC60+AI60+AO60+AU60</f>
        <v>0</v>
      </c>
      <c r="F60" s="10">
        <f t="shared" ref="F60:F61" si="99">I60+O60+X60+AD60+AJ60+AP60+AV60</f>
        <v>0</v>
      </c>
      <c r="G60" s="10">
        <f>J60</f>
        <v>0</v>
      </c>
      <c r="H60" s="10">
        <f>G60</f>
        <v>0</v>
      </c>
      <c r="I60" s="10">
        <f>H60-G60</f>
        <v>0</v>
      </c>
      <c r="J60" s="11"/>
      <c r="K60" s="10">
        <f>J60</f>
        <v>0</v>
      </c>
      <c r="L60" s="10">
        <f>K60-J60</f>
        <v>0</v>
      </c>
      <c r="M60" s="10">
        <f>P60+S60</f>
        <v>0</v>
      </c>
      <c r="N60" s="10">
        <f>M60</f>
        <v>0</v>
      </c>
      <c r="O60" s="10">
        <f>N60-M60</f>
        <v>0</v>
      </c>
      <c r="P60" s="11"/>
      <c r="Q60" s="10">
        <f>P60</f>
        <v>0</v>
      </c>
      <c r="R60" s="10">
        <f>Q60-P60</f>
        <v>0</v>
      </c>
      <c r="S60" s="11"/>
      <c r="T60" s="10">
        <f>S60</f>
        <v>0</v>
      </c>
      <c r="U60" s="10">
        <f>T60-S60</f>
        <v>0</v>
      </c>
      <c r="V60" s="10"/>
      <c r="W60" s="10"/>
      <c r="X60" s="10"/>
      <c r="Y60" s="12"/>
      <c r="Z60" s="12"/>
      <c r="AA60" s="10"/>
      <c r="AB60" s="10"/>
      <c r="AC60" s="10"/>
      <c r="AD60" s="10"/>
      <c r="AE60" s="12"/>
      <c r="AF60" s="10"/>
      <c r="AG60" s="10"/>
      <c r="AH60" s="10"/>
      <c r="AI60" s="10"/>
      <c r="AJ60" s="10"/>
      <c r="AK60" s="48"/>
      <c r="AL60" s="10"/>
      <c r="AM60" s="10"/>
      <c r="AN60" s="10"/>
      <c r="AO60" s="10"/>
      <c r="AP60" s="10"/>
      <c r="AQ60" s="48"/>
      <c r="AR60" s="10"/>
      <c r="AS60" s="10"/>
      <c r="AT60" s="10"/>
      <c r="AU60" s="10"/>
      <c r="AV60" s="10"/>
      <c r="AW60" s="48"/>
      <c r="AX60" s="10"/>
      <c r="AY60" s="10"/>
    </row>
    <row r="61" spans="1:51" s="42" customFormat="1" ht="13.8" hidden="1" x14ac:dyDescent="0.25">
      <c r="A61" s="8"/>
      <c r="B61" s="9" t="s">
        <v>155</v>
      </c>
      <c r="C61" s="8" t="s">
        <v>156</v>
      </c>
      <c r="D61" s="10">
        <f t="shared" ref="D61" si="100">G61+M61+V61+AB61+AH61+AN61+AT61</f>
        <v>0</v>
      </c>
      <c r="E61" s="10">
        <f t="shared" si="98"/>
        <v>0</v>
      </c>
      <c r="F61" s="10">
        <f t="shared" si="99"/>
        <v>0</v>
      </c>
      <c r="G61" s="10">
        <f>J61</f>
        <v>0</v>
      </c>
      <c r="H61" s="10">
        <f>G61</f>
        <v>0</v>
      </c>
      <c r="I61" s="10">
        <f>H61-G61</f>
        <v>0</v>
      </c>
      <c r="J61" s="11"/>
      <c r="K61" s="10">
        <f>J61</f>
        <v>0</v>
      </c>
      <c r="L61" s="10">
        <f>K61-J61</f>
        <v>0</v>
      </c>
      <c r="M61" s="10">
        <f>P61+S61</f>
        <v>0</v>
      </c>
      <c r="N61" s="10">
        <f>M61</f>
        <v>0</v>
      </c>
      <c r="O61" s="10">
        <f>N61-M61</f>
        <v>0</v>
      </c>
      <c r="P61" s="11"/>
      <c r="Q61" s="10">
        <f>P61</f>
        <v>0</v>
      </c>
      <c r="R61" s="10">
        <f>Q61-P61</f>
        <v>0</v>
      </c>
      <c r="S61" s="11"/>
      <c r="T61" s="10">
        <f>S61</f>
        <v>0</v>
      </c>
      <c r="U61" s="10">
        <f>T61-S61</f>
        <v>0</v>
      </c>
      <c r="V61" s="10"/>
      <c r="W61" s="10"/>
      <c r="X61" s="10"/>
      <c r="Y61" s="12"/>
      <c r="Z61" s="12"/>
      <c r="AA61" s="10"/>
      <c r="AB61" s="10"/>
      <c r="AC61" s="10"/>
      <c r="AD61" s="10"/>
      <c r="AE61" s="12"/>
      <c r="AF61" s="10"/>
      <c r="AG61" s="10"/>
      <c r="AH61" s="10"/>
      <c r="AI61" s="10"/>
      <c r="AJ61" s="10"/>
      <c r="AK61" s="48"/>
      <c r="AL61" s="10"/>
      <c r="AM61" s="10"/>
      <c r="AN61" s="10"/>
      <c r="AO61" s="10"/>
      <c r="AP61" s="10"/>
      <c r="AQ61" s="48"/>
      <c r="AR61" s="10"/>
      <c r="AS61" s="10"/>
      <c r="AT61" s="10"/>
      <c r="AU61" s="10"/>
      <c r="AV61" s="10"/>
      <c r="AW61" s="48"/>
      <c r="AX61" s="10"/>
      <c r="AY61" s="10"/>
    </row>
    <row r="62" spans="1:51" s="42" customFormat="1" ht="13.8" hidden="1" x14ac:dyDescent="0.25">
      <c r="A62" s="2" t="s">
        <v>76</v>
      </c>
      <c r="B62" s="3" t="s">
        <v>136</v>
      </c>
      <c r="C62" s="2" t="s">
        <v>157</v>
      </c>
      <c r="D62" s="5"/>
      <c r="E62" s="5"/>
      <c r="F62" s="5"/>
      <c r="G62" s="5"/>
      <c r="H62" s="5"/>
      <c r="I62" s="5"/>
      <c r="J62" s="6"/>
      <c r="K62" s="5"/>
      <c r="L62" s="5"/>
      <c r="M62" s="5"/>
      <c r="N62" s="5"/>
      <c r="O62" s="5"/>
      <c r="P62" s="6"/>
      <c r="Q62" s="5"/>
      <c r="R62" s="5"/>
      <c r="S62" s="6"/>
      <c r="T62" s="5"/>
      <c r="U62" s="5"/>
      <c r="V62" s="5"/>
      <c r="W62" s="5"/>
      <c r="X62" s="5"/>
      <c r="Y62" s="16"/>
      <c r="Z62" s="16"/>
      <c r="AA62" s="5"/>
      <c r="AB62" s="5"/>
      <c r="AC62" s="5"/>
      <c r="AD62" s="5"/>
      <c r="AE62" s="16"/>
      <c r="AF62" s="5"/>
      <c r="AG62" s="5"/>
      <c r="AH62" s="5"/>
      <c r="AI62" s="5"/>
      <c r="AJ62" s="5"/>
      <c r="AK62" s="44"/>
      <c r="AL62" s="5"/>
      <c r="AM62" s="5"/>
      <c r="AN62" s="5"/>
      <c r="AO62" s="5"/>
      <c r="AP62" s="5"/>
      <c r="AQ62" s="44"/>
      <c r="AR62" s="5"/>
      <c r="AS62" s="5"/>
      <c r="AT62" s="5"/>
      <c r="AU62" s="5"/>
      <c r="AV62" s="5"/>
      <c r="AW62" s="44"/>
      <c r="AX62" s="5"/>
      <c r="AY62" s="5"/>
    </row>
    <row r="63" spans="1:51" s="42" customFormat="1" ht="27.6" hidden="1" x14ac:dyDescent="0.25">
      <c r="A63" s="2" t="s">
        <v>83</v>
      </c>
      <c r="B63" s="3" t="s">
        <v>158</v>
      </c>
      <c r="C63" s="2" t="s">
        <v>159</v>
      </c>
      <c r="D63" s="5">
        <f>D59+D62</f>
        <v>0</v>
      </c>
      <c r="E63" s="5">
        <f t="shared" ref="E63:F63" si="101">E59+E62</f>
        <v>0</v>
      </c>
      <c r="F63" s="5">
        <f t="shared" si="101"/>
        <v>0</v>
      </c>
      <c r="G63" s="5"/>
      <c r="H63" s="5"/>
      <c r="I63" s="5"/>
      <c r="J63" s="6" t="s">
        <v>250</v>
      </c>
      <c r="K63" s="5"/>
      <c r="L63" s="5"/>
      <c r="M63" s="5"/>
      <c r="N63" s="5"/>
      <c r="O63" s="5"/>
      <c r="P63" s="6" t="s">
        <v>250</v>
      </c>
      <c r="Q63" s="5"/>
      <c r="R63" s="5"/>
      <c r="S63" s="6" t="s">
        <v>250</v>
      </c>
      <c r="T63" s="5"/>
      <c r="U63" s="5"/>
      <c r="V63" s="5"/>
      <c r="W63" s="5"/>
      <c r="X63" s="5"/>
      <c r="Y63" s="16"/>
      <c r="Z63" s="16"/>
      <c r="AA63" s="5"/>
      <c r="AB63" s="5"/>
      <c r="AC63" s="5"/>
      <c r="AD63" s="5"/>
      <c r="AE63" s="16"/>
      <c r="AF63" s="5"/>
      <c r="AG63" s="5"/>
      <c r="AH63" s="5"/>
      <c r="AI63" s="5"/>
      <c r="AJ63" s="5"/>
      <c r="AK63" s="44"/>
      <c r="AL63" s="5"/>
      <c r="AM63" s="5"/>
      <c r="AN63" s="5"/>
      <c r="AO63" s="5"/>
      <c r="AP63" s="5"/>
      <c r="AQ63" s="44"/>
      <c r="AR63" s="5"/>
      <c r="AS63" s="5"/>
      <c r="AT63" s="5"/>
      <c r="AU63" s="5"/>
      <c r="AV63" s="5"/>
      <c r="AW63" s="44"/>
      <c r="AX63" s="5"/>
      <c r="AY63" s="5"/>
    </row>
    <row r="64" spans="1:51" s="42" customFormat="1" ht="27.6" hidden="1" x14ac:dyDescent="0.25">
      <c r="A64" s="2" t="s">
        <v>90</v>
      </c>
      <c r="B64" s="3" t="s">
        <v>160</v>
      </c>
      <c r="C64" s="2" t="s">
        <v>161</v>
      </c>
      <c r="D64" s="5">
        <f>D65+D66</f>
        <v>0</v>
      </c>
      <c r="E64" s="5">
        <f t="shared" ref="E64:F64" si="102">E65+E66</f>
        <v>0</v>
      </c>
      <c r="F64" s="5">
        <f t="shared" si="102"/>
        <v>0</v>
      </c>
      <c r="G64" s="5"/>
      <c r="H64" s="5"/>
      <c r="I64" s="5"/>
      <c r="J64" s="6" t="s">
        <v>250</v>
      </c>
      <c r="K64" s="5"/>
      <c r="L64" s="5"/>
      <c r="M64" s="5"/>
      <c r="N64" s="5"/>
      <c r="O64" s="5"/>
      <c r="P64" s="6" t="s">
        <v>250</v>
      </c>
      <c r="Q64" s="5"/>
      <c r="R64" s="5"/>
      <c r="S64" s="6" t="s">
        <v>250</v>
      </c>
      <c r="T64" s="5"/>
      <c r="U64" s="5"/>
      <c r="V64" s="5"/>
      <c r="W64" s="5"/>
      <c r="X64" s="5"/>
      <c r="Y64" s="16"/>
      <c r="Z64" s="16"/>
      <c r="AA64" s="5"/>
      <c r="AB64" s="5"/>
      <c r="AC64" s="5"/>
      <c r="AD64" s="5"/>
      <c r="AE64" s="16"/>
      <c r="AF64" s="5"/>
      <c r="AG64" s="5"/>
      <c r="AH64" s="5"/>
      <c r="AI64" s="5"/>
      <c r="AJ64" s="5"/>
      <c r="AK64" s="44"/>
      <c r="AL64" s="5"/>
      <c r="AM64" s="5"/>
      <c r="AN64" s="5"/>
      <c r="AO64" s="5"/>
      <c r="AP64" s="5"/>
      <c r="AQ64" s="44"/>
      <c r="AR64" s="5"/>
      <c r="AS64" s="5"/>
      <c r="AT64" s="5"/>
      <c r="AU64" s="5"/>
      <c r="AV64" s="5"/>
      <c r="AW64" s="44"/>
      <c r="AX64" s="5"/>
      <c r="AY64" s="5"/>
    </row>
    <row r="65" spans="1:51" s="42" customFormat="1" ht="13.8" hidden="1" x14ac:dyDescent="0.25">
      <c r="A65" s="8"/>
      <c r="B65" s="9" t="s">
        <v>162</v>
      </c>
      <c r="C65" s="8" t="s">
        <v>163</v>
      </c>
      <c r="D65" s="10">
        <f>G65+M65+V65+AB65+AH65+AN65+AT65</f>
        <v>0</v>
      </c>
      <c r="E65" s="10">
        <f t="shared" ref="E65:E66" si="103">H65+N65+W65+AC65+AI65+AO65+AU65</f>
        <v>0</v>
      </c>
      <c r="F65" s="10">
        <f t="shared" ref="F65:F66" si="104">I65+O65+X65+AD65+AJ65+AP65+AV65</f>
        <v>0</v>
      </c>
      <c r="G65" s="10">
        <f>J65</f>
        <v>0</v>
      </c>
      <c r="H65" s="10">
        <f>G65</f>
        <v>0</v>
      </c>
      <c r="I65" s="10">
        <f>H65-G65</f>
        <v>0</v>
      </c>
      <c r="J65" s="11"/>
      <c r="K65" s="10">
        <f>J65</f>
        <v>0</v>
      </c>
      <c r="L65" s="10">
        <f>K65-J65</f>
        <v>0</v>
      </c>
      <c r="M65" s="10">
        <f>P65+S65</f>
        <v>0</v>
      </c>
      <c r="N65" s="10">
        <f>M65</f>
        <v>0</v>
      </c>
      <c r="O65" s="10">
        <f>N65-M65</f>
        <v>0</v>
      </c>
      <c r="P65" s="11"/>
      <c r="Q65" s="10">
        <f>P65</f>
        <v>0</v>
      </c>
      <c r="R65" s="10">
        <f>Q65-P65</f>
        <v>0</v>
      </c>
      <c r="S65" s="11"/>
      <c r="T65" s="10">
        <f>S65</f>
        <v>0</v>
      </c>
      <c r="U65" s="10">
        <f>T65-S65</f>
        <v>0</v>
      </c>
      <c r="V65" s="10"/>
      <c r="W65" s="10"/>
      <c r="X65" s="10"/>
      <c r="Y65" s="12"/>
      <c r="Z65" s="12"/>
      <c r="AA65" s="10"/>
      <c r="AB65" s="10"/>
      <c r="AC65" s="10"/>
      <c r="AD65" s="10"/>
      <c r="AE65" s="12"/>
      <c r="AF65" s="10"/>
      <c r="AG65" s="10"/>
      <c r="AH65" s="10"/>
      <c r="AI65" s="10"/>
      <c r="AJ65" s="10"/>
      <c r="AK65" s="48"/>
      <c r="AL65" s="10"/>
      <c r="AM65" s="10"/>
      <c r="AN65" s="10"/>
      <c r="AO65" s="10"/>
      <c r="AP65" s="10"/>
      <c r="AQ65" s="48"/>
      <c r="AR65" s="10"/>
      <c r="AS65" s="10"/>
      <c r="AT65" s="10"/>
      <c r="AU65" s="10"/>
      <c r="AV65" s="10"/>
      <c r="AW65" s="48"/>
      <c r="AX65" s="10"/>
      <c r="AY65" s="10"/>
    </row>
    <row r="66" spans="1:51" s="42" customFormat="1" ht="13.8" hidden="1" x14ac:dyDescent="0.25">
      <c r="A66" s="8"/>
      <c r="B66" s="9" t="s">
        <v>164</v>
      </c>
      <c r="C66" s="8" t="s">
        <v>165</v>
      </c>
      <c r="D66" s="10">
        <f t="shared" ref="D66" si="105">G66+M66+V66+AB66+AH66+AN66+AT66</f>
        <v>0</v>
      </c>
      <c r="E66" s="10">
        <f t="shared" si="103"/>
        <v>0</v>
      </c>
      <c r="F66" s="10">
        <f t="shared" si="104"/>
        <v>0</v>
      </c>
      <c r="G66" s="10">
        <f>J66</f>
        <v>0</v>
      </c>
      <c r="H66" s="10">
        <f>G66</f>
        <v>0</v>
      </c>
      <c r="I66" s="10">
        <f>H66-G66</f>
        <v>0</v>
      </c>
      <c r="J66" s="11"/>
      <c r="K66" s="10">
        <f>J66</f>
        <v>0</v>
      </c>
      <c r="L66" s="10">
        <f>K66-J66</f>
        <v>0</v>
      </c>
      <c r="M66" s="10">
        <f>P66+S66</f>
        <v>0</v>
      </c>
      <c r="N66" s="10">
        <f>M66</f>
        <v>0</v>
      </c>
      <c r="O66" s="10">
        <f>N66-M66</f>
        <v>0</v>
      </c>
      <c r="P66" s="11"/>
      <c r="Q66" s="10">
        <f>P66</f>
        <v>0</v>
      </c>
      <c r="R66" s="10">
        <f>Q66-P66</f>
        <v>0</v>
      </c>
      <c r="S66" s="11"/>
      <c r="T66" s="10">
        <f>S66</f>
        <v>0</v>
      </c>
      <c r="U66" s="10">
        <f>T66-S66</f>
        <v>0</v>
      </c>
      <c r="V66" s="10"/>
      <c r="W66" s="10"/>
      <c r="X66" s="10"/>
      <c r="Y66" s="12"/>
      <c r="Z66" s="12"/>
      <c r="AA66" s="10"/>
      <c r="AB66" s="10"/>
      <c r="AC66" s="10"/>
      <c r="AD66" s="10"/>
      <c r="AE66" s="12"/>
      <c r="AF66" s="10"/>
      <c r="AG66" s="10"/>
      <c r="AH66" s="10"/>
      <c r="AI66" s="10"/>
      <c r="AJ66" s="10"/>
      <c r="AK66" s="48"/>
      <c r="AL66" s="10"/>
      <c r="AM66" s="10"/>
      <c r="AN66" s="10"/>
      <c r="AO66" s="10"/>
      <c r="AP66" s="10"/>
      <c r="AQ66" s="48"/>
      <c r="AR66" s="10"/>
      <c r="AS66" s="10"/>
      <c r="AT66" s="10"/>
      <c r="AU66" s="10"/>
      <c r="AV66" s="10"/>
      <c r="AW66" s="48"/>
      <c r="AX66" s="10"/>
      <c r="AY66" s="10"/>
    </row>
    <row r="67" spans="1:51" s="42" customFormat="1" ht="27.6" hidden="1" x14ac:dyDescent="0.25">
      <c r="A67" s="2" t="s">
        <v>95</v>
      </c>
      <c r="B67" s="3" t="s">
        <v>166</v>
      </c>
      <c r="C67" s="2" t="s">
        <v>167</v>
      </c>
      <c r="D67" s="5"/>
      <c r="E67" s="5"/>
      <c r="F67" s="5"/>
      <c r="G67" s="5"/>
      <c r="H67" s="5"/>
      <c r="I67" s="5"/>
      <c r="J67" s="6"/>
      <c r="K67" s="5"/>
      <c r="L67" s="5"/>
      <c r="M67" s="5"/>
      <c r="N67" s="5"/>
      <c r="O67" s="5"/>
      <c r="P67" s="6"/>
      <c r="Q67" s="5"/>
      <c r="R67" s="5"/>
      <c r="S67" s="6"/>
      <c r="T67" s="5"/>
      <c r="U67" s="5"/>
      <c r="V67" s="5"/>
      <c r="W67" s="5"/>
      <c r="X67" s="5"/>
      <c r="Y67" s="16"/>
      <c r="Z67" s="16"/>
      <c r="AA67" s="5"/>
      <c r="AB67" s="5"/>
      <c r="AC67" s="5"/>
      <c r="AD67" s="5"/>
      <c r="AE67" s="16"/>
      <c r="AF67" s="5"/>
      <c r="AG67" s="5"/>
      <c r="AH67" s="5"/>
      <c r="AI67" s="5"/>
      <c r="AJ67" s="5"/>
      <c r="AK67" s="44"/>
      <c r="AL67" s="5"/>
      <c r="AM67" s="5"/>
      <c r="AN67" s="5"/>
      <c r="AO67" s="5"/>
      <c r="AP67" s="5"/>
      <c r="AQ67" s="44"/>
      <c r="AR67" s="5"/>
      <c r="AS67" s="5"/>
      <c r="AT67" s="5"/>
      <c r="AU67" s="5"/>
      <c r="AV67" s="5"/>
      <c r="AW67" s="44"/>
      <c r="AX67" s="5"/>
      <c r="AY67" s="5"/>
    </row>
    <row r="68" spans="1:51" s="42" customFormat="1" ht="27.6" hidden="1" x14ac:dyDescent="0.25">
      <c r="A68" s="2" t="s">
        <v>100</v>
      </c>
      <c r="B68" s="3" t="s">
        <v>168</v>
      </c>
      <c r="C68" s="2" t="s">
        <v>169</v>
      </c>
      <c r="D68" s="5">
        <f>D69+D70+D71</f>
        <v>0</v>
      </c>
      <c r="E68" s="5">
        <f t="shared" ref="E68:F68" si="106">E69+E70+E71</f>
        <v>0</v>
      </c>
      <c r="F68" s="5">
        <f t="shared" si="106"/>
        <v>0</v>
      </c>
      <c r="G68" s="5"/>
      <c r="H68" s="5">
        <f t="shared" ref="H68:J68" si="107">H69+H70+H71</f>
        <v>0</v>
      </c>
      <c r="I68" s="5">
        <f t="shared" si="107"/>
        <v>0</v>
      </c>
      <c r="J68" s="5">
        <f t="shared" si="107"/>
        <v>0</v>
      </c>
      <c r="K68" s="5"/>
      <c r="L68" s="5">
        <f t="shared" ref="L68:N68" si="108">L69+L70+L71</f>
        <v>0</v>
      </c>
      <c r="M68" s="5">
        <f t="shared" si="108"/>
        <v>0</v>
      </c>
      <c r="N68" s="5">
        <f t="shared" si="108"/>
        <v>0</v>
      </c>
      <c r="O68" s="5"/>
      <c r="P68" s="5">
        <f t="shared" ref="P68:R68" si="109">P69+P70+P71</f>
        <v>0</v>
      </c>
      <c r="Q68" s="5">
        <f t="shared" si="109"/>
        <v>0</v>
      </c>
      <c r="R68" s="5">
        <f t="shared" si="109"/>
        <v>0</v>
      </c>
      <c r="S68" s="5"/>
      <c r="T68" s="5">
        <f t="shared" ref="T68:U68" si="110">T69+T70+T71</f>
        <v>0</v>
      </c>
      <c r="U68" s="5">
        <f t="shared" si="110"/>
        <v>0</v>
      </c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</row>
    <row r="69" spans="1:51" s="42" customFormat="1" ht="13.8" hidden="1" x14ac:dyDescent="0.25">
      <c r="A69" s="8"/>
      <c r="B69" s="9" t="s">
        <v>170</v>
      </c>
      <c r="C69" s="8" t="s">
        <v>171</v>
      </c>
      <c r="D69" s="10">
        <f>G69+M69+V69+AB69+AH69+AN69+AT69</f>
        <v>0</v>
      </c>
      <c r="E69" s="10">
        <f t="shared" ref="E69:E70" si="111">H69+N69+W69+AC69+AI69+AO69+AU69</f>
        <v>0</v>
      </c>
      <c r="F69" s="10">
        <f t="shared" ref="F69:F70" si="112">I69+O69+X69+AD69+AJ69+AP69+AV69</f>
        <v>0</v>
      </c>
      <c r="G69" s="5"/>
      <c r="H69" s="10">
        <f t="shared" ref="H69:H70" si="113">K69+Q69+Z69+AF69+AL69+AR69+AX69</f>
        <v>0</v>
      </c>
      <c r="I69" s="10">
        <f t="shared" ref="I69:I70" si="114">L69+R69+AA69+AG69+AM69+AS69+AY69</f>
        <v>0</v>
      </c>
      <c r="J69" s="10">
        <f t="shared" ref="J69:J70" si="115">M69+S69+AB69+AH69+AN69+AT69+AZ69</f>
        <v>0</v>
      </c>
      <c r="K69" s="5"/>
      <c r="L69" s="10">
        <f t="shared" ref="L69:L70" si="116">O69+U69+AD69+AJ69+AP69+AV69+BB69</f>
        <v>0</v>
      </c>
      <c r="M69" s="10">
        <f t="shared" ref="M69:M70" si="117">P69+V69+AE69+AK69+AQ69+AW69+BC69</f>
        <v>0</v>
      </c>
      <c r="N69" s="10">
        <f t="shared" ref="N69:N70" si="118">Q69+W69+AF69+AL69+AR69+AX69+BD69</f>
        <v>0</v>
      </c>
      <c r="O69" s="5"/>
      <c r="P69" s="10">
        <f t="shared" ref="P69:P70" si="119">S69+Y69+AH69+AN69+AT69+AZ69+BF69</f>
        <v>0</v>
      </c>
      <c r="Q69" s="10">
        <f t="shared" ref="Q69:Q70" si="120">T69+Z69+AI69+AO69+AU69+BA69+BG69</f>
        <v>0</v>
      </c>
      <c r="R69" s="10">
        <f t="shared" ref="R69:R70" si="121">U69+AA69+AJ69+AP69+AV69+BB69+BH69</f>
        <v>0</v>
      </c>
      <c r="S69" s="5"/>
      <c r="T69" s="10">
        <f t="shared" ref="T69:T70" si="122">W69+AC69+AL69+AR69+AX69+BD69+BJ69</f>
        <v>0</v>
      </c>
      <c r="U69" s="10">
        <f t="shared" ref="U69:U70" si="123">X69+AD69+AM69+AS69+AY69+BE69+BK69</f>
        <v>0</v>
      </c>
      <c r="V69" s="10"/>
      <c r="W69" s="5"/>
      <c r="X69" s="10"/>
      <c r="Y69" s="10"/>
      <c r="Z69" s="10"/>
      <c r="AA69" s="5"/>
      <c r="AB69" s="10"/>
      <c r="AC69" s="10"/>
      <c r="AD69" s="10"/>
      <c r="AE69" s="5"/>
      <c r="AF69" s="10"/>
      <c r="AG69" s="10"/>
      <c r="AH69" s="10"/>
      <c r="AI69" s="5"/>
      <c r="AJ69" s="10"/>
      <c r="AK69" s="10"/>
      <c r="AL69" s="10"/>
      <c r="AM69" s="5"/>
      <c r="AN69" s="10"/>
      <c r="AO69" s="10"/>
      <c r="AP69" s="10"/>
      <c r="AQ69" s="5"/>
      <c r="AR69" s="10"/>
      <c r="AS69" s="10"/>
      <c r="AT69" s="10"/>
      <c r="AU69" s="5"/>
      <c r="AV69" s="10"/>
      <c r="AW69" s="10"/>
      <c r="AX69" s="10"/>
      <c r="AY69" s="5"/>
    </row>
    <row r="70" spans="1:51" s="42" customFormat="1" ht="27.6" hidden="1" x14ac:dyDescent="0.25">
      <c r="A70" s="8"/>
      <c r="B70" s="9" t="s">
        <v>172</v>
      </c>
      <c r="C70" s="8" t="s">
        <v>173</v>
      </c>
      <c r="D70" s="10">
        <f t="shared" ref="D70" si="124">G70+M70+V70+AB70+AH70+AN70+AT70</f>
        <v>0</v>
      </c>
      <c r="E70" s="10">
        <f t="shared" si="111"/>
        <v>0</v>
      </c>
      <c r="F70" s="10">
        <f t="shared" si="112"/>
        <v>0</v>
      </c>
      <c r="G70" s="5"/>
      <c r="H70" s="10">
        <f t="shared" si="113"/>
        <v>0</v>
      </c>
      <c r="I70" s="10">
        <f t="shared" si="114"/>
        <v>0</v>
      </c>
      <c r="J70" s="10">
        <f t="shared" si="115"/>
        <v>0</v>
      </c>
      <c r="K70" s="5"/>
      <c r="L70" s="10">
        <f t="shared" si="116"/>
        <v>0</v>
      </c>
      <c r="M70" s="10">
        <f t="shared" si="117"/>
        <v>0</v>
      </c>
      <c r="N70" s="10">
        <f t="shared" si="118"/>
        <v>0</v>
      </c>
      <c r="O70" s="5"/>
      <c r="P70" s="10">
        <f t="shared" si="119"/>
        <v>0</v>
      </c>
      <c r="Q70" s="10">
        <f t="shared" si="120"/>
        <v>0</v>
      </c>
      <c r="R70" s="10">
        <f t="shared" si="121"/>
        <v>0</v>
      </c>
      <c r="S70" s="5"/>
      <c r="T70" s="10">
        <f t="shared" si="122"/>
        <v>0</v>
      </c>
      <c r="U70" s="10">
        <f t="shared" si="123"/>
        <v>0</v>
      </c>
      <c r="V70" s="10"/>
      <c r="W70" s="5"/>
      <c r="X70" s="10"/>
      <c r="Y70" s="10"/>
      <c r="Z70" s="10"/>
      <c r="AA70" s="5"/>
      <c r="AB70" s="10"/>
      <c r="AC70" s="10"/>
      <c r="AD70" s="10"/>
      <c r="AE70" s="5"/>
      <c r="AF70" s="10"/>
      <c r="AG70" s="10"/>
      <c r="AH70" s="10"/>
      <c r="AI70" s="5"/>
      <c r="AJ70" s="10"/>
      <c r="AK70" s="10"/>
      <c r="AL70" s="10"/>
      <c r="AM70" s="5"/>
      <c r="AN70" s="10"/>
      <c r="AO70" s="10"/>
      <c r="AP70" s="10"/>
      <c r="AQ70" s="5"/>
      <c r="AR70" s="10"/>
      <c r="AS70" s="10"/>
      <c r="AT70" s="10"/>
      <c r="AU70" s="5"/>
      <c r="AV70" s="10"/>
      <c r="AW70" s="10"/>
      <c r="AX70" s="10"/>
      <c r="AY70" s="5"/>
    </row>
    <row r="71" spans="1:51" s="42" customFormat="1" ht="27.6" hidden="1" x14ac:dyDescent="0.25">
      <c r="A71" s="8"/>
      <c r="B71" s="9" t="s">
        <v>174</v>
      </c>
      <c r="C71" s="8" t="s">
        <v>175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</row>
    <row r="72" spans="1:51" s="42" customFormat="1" ht="41.4" hidden="1" x14ac:dyDescent="0.25">
      <c r="A72" s="2" t="s">
        <v>120</v>
      </c>
      <c r="B72" s="3" t="s">
        <v>176</v>
      </c>
      <c r="C72" s="2" t="s">
        <v>177</v>
      </c>
      <c r="D72" s="5">
        <f>D73+D74</f>
        <v>0</v>
      </c>
      <c r="E72" s="5">
        <f t="shared" ref="E72:F72" si="125">E73+E74</f>
        <v>0</v>
      </c>
      <c r="F72" s="5">
        <f t="shared" si="125"/>
        <v>0</v>
      </c>
      <c r="G72" s="5"/>
      <c r="H72" s="5">
        <f t="shared" ref="H72:J72" si="126">H73+H74</f>
        <v>0</v>
      </c>
      <c r="I72" s="5">
        <f t="shared" si="126"/>
        <v>0</v>
      </c>
      <c r="J72" s="5">
        <f t="shared" si="126"/>
        <v>0</v>
      </c>
      <c r="K72" s="5"/>
      <c r="L72" s="5">
        <f t="shared" ref="L72:N72" si="127">L73+L74</f>
        <v>0</v>
      </c>
      <c r="M72" s="5">
        <f t="shared" si="127"/>
        <v>0</v>
      </c>
      <c r="N72" s="5">
        <f t="shared" si="127"/>
        <v>0</v>
      </c>
      <c r="O72" s="5"/>
      <c r="P72" s="5">
        <f t="shared" ref="P72:R72" si="128">P73+P74</f>
        <v>0</v>
      </c>
      <c r="Q72" s="5">
        <f t="shared" si="128"/>
        <v>0</v>
      </c>
      <c r="R72" s="5">
        <f t="shared" si="128"/>
        <v>0</v>
      </c>
      <c r="S72" s="5"/>
      <c r="T72" s="5">
        <f t="shared" ref="T72:U72" si="129">T73+T74</f>
        <v>0</v>
      </c>
      <c r="U72" s="5">
        <f t="shared" si="129"/>
        <v>0</v>
      </c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</row>
    <row r="73" spans="1:51" s="42" customFormat="1" ht="13.8" hidden="1" x14ac:dyDescent="0.25">
      <c r="A73" s="8"/>
      <c r="B73" s="9" t="s">
        <v>153</v>
      </c>
      <c r="C73" s="8" t="s">
        <v>178</v>
      </c>
      <c r="D73" s="10">
        <f>G73+M73+V73+AB73+AH73+AN73+AT73</f>
        <v>0</v>
      </c>
      <c r="E73" s="10">
        <f t="shared" ref="E73:E74" si="130">H73+N73+W73+AC73+AI73+AO73+AU73</f>
        <v>0</v>
      </c>
      <c r="F73" s="10">
        <f t="shared" ref="F73:F74" si="131">I73+O73+X73+AD73+AJ73+AP73+AV73</f>
        <v>0</v>
      </c>
      <c r="G73" s="5"/>
      <c r="H73" s="10">
        <f t="shared" ref="H73:H74" si="132">K73+Q73+Z73+AF73+AL73+AR73+AX73</f>
        <v>0</v>
      </c>
      <c r="I73" s="10">
        <f t="shared" ref="I73:I74" si="133">L73+R73+AA73+AG73+AM73+AS73+AY73</f>
        <v>0</v>
      </c>
      <c r="J73" s="10">
        <f t="shared" ref="J73:J74" si="134">M73+S73+AB73+AH73+AN73+AT73+AZ73</f>
        <v>0</v>
      </c>
      <c r="K73" s="5"/>
      <c r="L73" s="10">
        <f t="shared" ref="L73:L74" si="135">O73+U73+AD73+AJ73+AP73+AV73+BB73</f>
        <v>0</v>
      </c>
      <c r="M73" s="10">
        <f t="shared" ref="M73:M74" si="136">P73+V73+AE73+AK73+AQ73+AW73+BC73</f>
        <v>0</v>
      </c>
      <c r="N73" s="10">
        <f t="shared" ref="N73:N74" si="137">Q73+W73+AF73+AL73+AR73+AX73+BD73</f>
        <v>0</v>
      </c>
      <c r="O73" s="5"/>
      <c r="P73" s="10">
        <f t="shared" ref="P73:P74" si="138">S73+Y73+AH73+AN73+AT73+AZ73+BF73</f>
        <v>0</v>
      </c>
      <c r="Q73" s="10">
        <f t="shared" ref="Q73:Q74" si="139">T73+Z73+AI73+AO73+AU73+BA73+BG73</f>
        <v>0</v>
      </c>
      <c r="R73" s="10">
        <f t="shared" ref="R73:R74" si="140">U73+AA73+AJ73+AP73+AV73+BB73+BH73</f>
        <v>0</v>
      </c>
      <c r="S73" s="5"/>
      <c r="T73" s="10">
        <f t="shared" ref="T73:T74" si="141">W73+AC73+AL73+AR73+AX73+BD73+BJ73</f>
        <v>0</v>
      </c>
      <c r="U73" s="10">
        <f t="shared" ref="U73:U74" si="142">X73+AD73+AM73+AS73+AY73+BE73+BK73</f>
        <v>0</v>
      </c>
      <c r="V73" s="10"/>
      <c r="W73" s="5"/>
      <c r="X73" s="10"/>
      <c r="Y73" s="10"/>
      <c r="Z73" s="10"/>
      <c r="AA73" s="5"/>
      <c r="AB73" s="10"/>
      <c r="AC73" s="10"/>
      <c r="AD73" s="10"/>
      <c r="AE73" s="5"/>
      <c r="AF73" s="10"/>
      <c r="AG73" s="10"/>
      <c r="AH73" s="10"/>
      <c r="AI73" s="5"/>
      <c r="AJ73" s="10"/>
      <c r="AK73" s="10"/>
      <c r="AL73" s="10"/>
      <c r="AM73" s="5"/>
      <c r="AN73" s="10"/>
      <c r="AO73" s="10"/>
      <c r="AP73" s="10"/>
      <c r="AQ73" s="5"/>
      <c r="AR73" s="10"/>
      <c r="AS73" s="10"/>
      <c r="AT73" s="10"/>
      <c r="AU73" s="5"/>
      <c r="AV73" s="10"/>
      <c r="AW73" s="10"/>
      <c r="AX73" s="10"/>
      <c r="AY73" s="5"/>
    </row>
    <row r="74" spans="1:51" s="42" customFormat="1" ht="13.8" hidden="1" x14ac:dyDescent="0.25">
      <c r="A74" s="8"/>
      <c r="B74" s="9" t="s">
        <v>179</v>
      </c>
      <c r="C74" s="8" t="s">
        <v>180</v>
      </c>
      <c r="D74" s="10">
        <f t="shared" ref="D74" si="143">G74+M74+V74+AB74+AH74+AN74+AT74</f>
        <v>0</v>
      </c>
      <c r="E74" s="10">
        <f t="shared" si="130"/>
        <v>0</v>
      </c>
      <c r="F74" s="10">
        <f t="shared" si="131"/>
        <v>0</v>
      </c>
      <c r="G74" s="5"/>
      <c r="H74" s="10">
        <f t="shared" si="132"/>
        <v>0</v>
      </c>
      <c r="I74" s="10">
        <f t="shared" si="133"/>
        <v>0</v>
      </c>
      <c r="J74" s="10">
        <f t="shared" si="134"/>
        <v>0</v>
      </c>
      <c r="K74" s="5"/>
      <c r="L74" s="10">
        <f t="shared" si="135"/>
        <v>0</v>
      </c>
      <c r="M74" s="10">
        <f t="shared" si="136"/>
        <v>0</v>
      </c>
      <c r="N74" s="10">
        <f t="shared" si="137"/>
        <v>0</v>
      </c>
      <c r="O74" s="5"/>
      <c r="P74" s="10">
        <f t="shared" si="138"/>
        <v>0</v>
      </c>
      <c r="Q74" s="10">
        <f t="shared" si="139"/>
        <v>0</v>
      </c>
      <c r="R74" s="10">
        <f t="shared" si="140"/>
        <v>0</v>
      </c>
      <c r="S74" s="5"/>
      <c r="T74" s="10">
        <f t="shared" si="141"/>
        <v>0</v>
      </c>
      <c r="U74" s="10">
        <f t="shared" si="142"/>
        <v>0</v>
      </c>
      <c r="V74" s="10"/>
      <c r="W74" s="5"/>
      <c r="X74" s="10"/>
      <c r="Y74" s="10"/>
      <c r="Z74" s="10"/>
      <c r="AA74" s="5"/>
      <c r="AB74" s="10"/>
      <c r="AC74" s="10"/>
      <c r="AD74" s="10"/>
      <c r="AE74" s="5"/>
      <c r="AF74" s="10"/>
      <c r="AG74" s="10"/>
      <c r="AH74" s="10"/>
      <c r="AI74" s="5"/>
      <c r="AJ74" s="10"/>
      <c r="AK74" s="10"/>
      <c r="AL74" s="10"/>
      <c r="AM74" s="5"/>
      <c r="AN74" s="10"/>
      <c r="AO74" s="10"/>
      <c r="AP74" s="10"/>
      <c r="AQ74" s="5"/>
      <c r="AR74" s="10"/>
      <c r="AS74" s="10"/>
      <c r="AT74" s="10"/>
      <c r="AU74" s="5"/>
      <c r="AV74" s="10"/>
      <c r="AW74" s="10"/>
      <c r="AX74" s="10"/>
      <c r="AY74" s="5"/>
    </row>
    <row r="75" spans="1:51" s="42" customFormat="1" ht="27.6" hidden="1" x14ac:dyDescent="0.25">
      <c r="A75" s="2" t="s">
        <v>181</v>
      </c>
      <c r="B75" s="3" t="s">
        <v>182</v>
      </c>
      <c r="C75" s="2" t="s">
        <v>183</v>
      </c>
      <c r="D75" s="5"/>
      <c r="E75" s="5"/>
      <c r="F75" s="5"/>
      <c r="G75" s="5"/>
      <c r="H75" s="5"/>
      <c r="I75" s="5"/>
      <c r="J75" s="6"/>
      <c r="K75" s="5"/>
      <c r="L75" s="5"/>
      <c r="M75" s="5"/>
      <c r="N75" s="5"/>
      <c r="O75" s="5"/>
      <c r="P75" s="6"/>
      <c r="Q75" s="5"/>
      <c r="R75" s="5"/>
      <c r="S75" s="6"/>
      <c r="T75" s="5"/>
      <c r="U75" s="5"/>
      <c r="V75" s="5"/>
      <c r="W75" s="5"/>
      <c r="X75" s="5"/>
      <c r="Y75" s="16"/>
      <c r="Z75" s="16"/>
      <c r="AA75" s="5"/>
      <c r="AB75" s="5"/>
      <c r="AC75" s="5"/>
      <c r="AD75" s="5"/>
      <c r="AE75" s="16"/>
      <c r="AF75" s="5"/>
      <c r="AG75" s="5"/>
      <c r="AH75" s="5"/>
      <c r="AI75" s="5"/>
      <c r="AJ75" s="5"/>
      <c r="AK75" s="44"/>
      <c r="AL75" s="5"/>
      <c r="AM75" s="5"/>
      <c r="AN75" s="5"/>
      <c r="AO75" s="5"/>
      <c r="AP75" s="5"/>
      <c r="AQ75" s="44"/>
      <c r="AR75" s="5"/>
      <c r="AS75" s="5"/>
      <c r="AT75" s="5"/>
      <c r="AU75" s="5"/>
      <c r="AV75" s="5"/>
      <c r="AW75" s="44"/>
      <c r="AX75" s="5"/>
      <c r="AY75" s="5"/>
    </row>
    <row r="76" spans="1:51" s="42" customFormat="1" ht="27.6" hidden="1" x14ac:dyDescent="0.25">
      <c r="A76" s="2" t="s">
        <v>4</v>
      </c>
      <c r="B76" s="3" t="s">
        <v>184</v>
      </c>
      <c r="C76" s="2"/>
      <c r="D76" s="5"/>
      <c r="E76" s="5"/>
      <c r="F76" s="5"/>
      <c r="G76" s="5"/>
      <c r="H76" s="5"/>
      <c r="I76" s="5"/>
      <c r="J76" s="6"/>
      <c r="K76" s="5"/>
      <c r="L76" s="5"/>
      <c r="M76" s="5"/>
      <c r="N76" s="5"/>
      <c r="O76" s="5"/>
      <c r="P76" s="6"/>
      <c r="Q76" s="5"/>
      <c r="R76" s="5"/>
      <c r="S76" s="6"/>
      <c r="T76" s="5"/>
      <c r="U76" s="5"/>
      <c r="V76" s="5"/>
      <c r="W76" s="5"/>
      <c r="X76" s="5"/>
      <c r="Y76" s="16"/>
      <c r="Z76" s="16"/>
      <c r="AA76" s="5"/>
      <c r="AB76" s="5"/>
      <c r="AC76" s="5"/>
      <c r="AD76" s="5"/>
      <c r="AE76" s="16"/>
      <c r="AF76" s="5"/>
      <c r="AG76" s="5"/>
      <c r="AH76" s="5"/>
      <c r="AI76" s="5"/>
      <c r="AJ76" s="5"/>
      <c r="AK76" s="44"/>
      <c r="AL76" s="5"/>
      <c r="AM76" s="5"/>
      <c r="AN76" s="5"/>
      <c r="AO76" s="5"/>
      <c r="AP76" s="5"/>
      <c r="AQ76" s="44"/>
      <c r="AR76" s="5"/>
      <c r="AS76" s="5"/>
      <c r="AT76" s="5"/>
      <c r="AU76" s="5"/>
      <c r="AV76" s="5"/>
      <c r="AW76" s="44"/>
      <c r="AX76" s="5"/>
      <c r="AY76" s="5"/>
    </row>
    <row r="77" spans="1:51" s="41" customFormat="1" ht="41.4" hidden="1" x14ac:dyDescent="0.25">
      <c r="A77" s="2" t="s">
        <v>61</v>
      </c>
      <c r="B77" s="3" t="s">
        <v>185</v>
      </c>
      <c r="C77" s="2" t="s">
        <v>186</v>
      </c>
      <c r="D77" s="5">
        <f>D78+D79</f>
        <v>0</v>
      </c>
      <c r="E77" s="5">
        <f t="shared" ref="E77:U77" si="144">E78+E79</f>
        <v>0</v>
      </c>
      <c r="F77" s="5">
        <f t="shared" si="144"/>
        <v>0</v>
      </c>
      <c r="G77" s="5">
        <f t="shared" si="144"/>
        <v>0</v>
      </c>
      <c r="H77" s="5">
        <f t="shared" si="144"/>
        <v>0</v>
      </c>
      <c r="I77" s="5">
        <f t="shared" si="144"/>
        <v>0</v>
      </c>
      <c r="J77" s="5">
        <f t="shared" si="144"/>
        <v>0</v>
      </c>
      <c r="K77" s="5">
        <f t="shared" si="144"/>
        <v>0</v>
      </c>
      <c r="L77" s="5">
        <f t="shared" si="144"/>
        <v>0</v>
      </c>
      <c r="M77" s="5">
        <f t="shared" si="144"/>
        <v>0</v>
      </c>
      <c r="N77" s="5">
        <f t="shared" si="144"/>
        <v>0</v>
      </c>
      <c r="O77" s="5">
        <f t="shared" si="144"/>
        <v>0</v>
      </c>
      <c r="P77" s="5">
        <f t="shared" si="144"/>
        <v>0</v>
      </c>
      <c r="Q77" s="5">
        <f t="shared" si="144"/>
        <v>0</v>
      </c>
      <c r="R77" s="5">
        <f t="shared" si="144"/>
        <v>0</v>
      </c>
      <c r="S77" s="5">
        <f t="shared" si="144"/>
        <v>0</v>
      </c>
      <c r="T77" s="5">
        <f t="shared" si="144"/>
        <v>0</v>
      </c>
      <c r="U77" s="5">
        <f t="shared" si="144"/>
        <v>0</v>
      </c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</row>
    <row r="78" spans="1:51" s="42" customFormat="1" ht="13.8" hidden="1" x14ac:dyDescent="0.25">
      <c r="A78" s="8"/>
      <c r="B78" s="9" t="s">
        <v>187</v>
      </c>
      <c r="C78" s="8" t="s">
        <v>188</v>
      </c>
      <c r="D78" s="10">
        <f>G78+M78+V78+AB78+AH78+AN78+AT78</f>
        <v>0</v>
      </c>
      <c r="E78" s="10">
        <f t="shared" ref="E78:E79" si="145">H78+N78+W78+AC78+AI78+AO78+AU78</f>
        <v>0</v>
      </c>
      <c r="F78" s="10">
        <f t="shared" ref="F78:F79" si="146">I78+O78+X78+AD78+AJ78+AP78+AV78</f>
        <v>0</v>
      </c>
      <c r="G78" s="10">
        <f>J78</f>
        <v>0</v>
      </c>
      <c r="H78" s="10">
        <f>G78</f>
        <v>0</v>
      </c>
      <c r="I78" s="10">
        <f>H78-G78</f>
        <v>0</v>
      </c>
      <c r="J78" s="11"/>
      <c r="K78" s="10">
        <f>J78</f>
        <v>0</v>
      </c>
      <c r="L78" s="10">
        <f>K78-J78</f>
        <v>0</v>
      </c>
      <c r="M78" s="10">
        <f>P78+S78</f>
        <v>0</v>
      </c>
      <c r="N78" s="10">
        <f>M78</f>
        <v>0</v>
      </c>
      <c r="O78" s="10">
        <f>N78-M78</f>
        <v>0</v>
      </c>
      <c r="P78" s="11"/>
      <c r="Q78" s="10">
        <f>P78</f>
        <v>0</v>
      </c>
      <c r="R78" s="10">
        <f>Q78-P78</f>
        <v>0</v>
      </c>
      <c r="S78" s="11"/>
      <c r="T78" s="10">
        <f t="shared" ref="T78:T94" si="147">S78</f>
        <v>0</v>
      </c>
      <c r="U78" s="10">
        <f t="shared" ref="U78:U94" si="148">T78-S78</f>
        <v>0</v>
      </c>
      <c r="V78" s="10"/>
      <c r="W78" s="10"/>
      <c r="X78" s="10"/>
      <c r="Y78" s="12"/>
      <c r="Z78" s="12"/>
      <c r="AA78" s="10"/>
      <c r="AB78" s="10"/>
      <c r="AC78" s="10"/>
      <c r="AD78" s="10"/>
      <c r="AE78" s="12"/>
      <c r="AF78" s="10"/>
      <c r="AG78" s="10"/>
      <c r="AH78" s="10"/>
      <c r="AI78" s="10"/>
      <c r="AJ78" s="10"/>
      <c r="AK78" s="46"/>
      <c r="AL78" s="10"/>
      <c r="AM78" s="10"/>
      <c r="AN78" s="10"/>
      <c r="AO78" s="10"/>
      <c r="AP78" s="10"/>
      <c r="AQ78" s="46"/>
      <c r="AR78" s="10"/>
      <c r="AS78" s="10"/>
      <c r="AT78" s="10"/>
      <c r="AU78" s="10"/>
      <c r="AV78" s="10"/>
      <c r="AW78" s="46"/>
      <c r="AX78" s="10"/>
      <c r="AY78" s="10"/>
    </row>
    <row r="79" spans="1:51" s="42" customFormat="1" ht="27.6" hidden="1" x14ac:dyDescent="0.25">
      <c r="A79" s="8"/>
      <c r="B79" s="9" t="s">
        <v>189</v>
      </c>
      <c r="C79" s="8" t="s">
        <v>190</v>
      </c>
      <c r="D79" s="10">
        <f t="shared" ref="D79" si="149">G79+M79+V79+AB79+AH79+AN79+AT79</f>
        <v>0</v>
      </c>
      <c r="E79" s="10">
        <f t="shared" si="145"/>
        <v>0</v>
      </c>
      <c r="F79" s="10">
        <f t="shared" si="146"/>
        <v>0</v>
      </c>
      <c r="G79" s="10">
        <f>J79</f>
        <v>0</v>
      </c>
      <c r="H79" s="10">
        <f>G79</f>
        <v>0</v>
      </c>
      <c r="I79" s="10">
        <f>H79-G79</f>
        <v>0</v>
      </c>
      <c r="J79" s="11"/>
      <c r="K79" s="10">
        <f>J79</f>
        <v>0</v>
      </c>
      <c r="L79" s="10">
        <f>K79-J79</f>
        <v>0</v>
      </c>
      <c r="M79" s="10">
        <f>P79+S79</f>
        <v>0</v>
      </c>
      <c r="N79" s="10">
        <f>M79</f>
        <v>0</v>
      </c>
      <c r="O79" s="10">
        <f>N79-M79</f>
        <v>0</v>
      </c>
      <c r="P79" s="11"/>
      <c r="Q79" s="10">
        <f>P79</f>
        <v>0</v>
      </c>
      <c r="R79" s="10">
        <f>Q79-P79</f>
        <v>0</v>
      </c>
      <c r="S79" s="11"/>
      <c r="T79" s="10">
        <f t="shared" si="147"/>
        <v>0</v>
      </c>
      <c r="U79" s="10">
        <f t="shared" si="148"/>
        <v>0</v>
      </c>
      <c r="V79" s="10"/>
      <c r="W79" s="10"/>
      <c r="X79" s="10"/>
      <c r="Y79" s="12"/>
      <c r="Z79" s="12"/>
      <c r="AA79" s="10"/>
      <c r="AB79" s="10"/>
      <c r="AC79" s="10"/>
      <c r="AD79" s="10"/>
      <c r="AE79" s="12"/>
      <c r="AF79" s="10"/>
      <c r="AG79" s="10"/>
      <c r="AH79" s="10"/>
      <c r="AI79" s="10"/>
      <c r="AJ79" s="10"/>
      <c r="AK79" s="46"/>
      <c r="AL79" s="10"/>
      <c r="AM79" s="10"/>
      <c r="AN79" s="10"/>
      <c r="AO79" s="10"/>
      <c r="AP79" s="10"/>
      <c r="AQ79" s="46"/>
      <c r="AR79" s="10"/>
      <c r="AS79" s="10"/>
      <c r="AT79" s="10"/>
      <c r="AU79" s="10"/>
      <c r="AV79" s="10"/>
      <c r="AW79" s="46"/>
      <c r="AX79" s="10"/>
      <c r="AY79" s="10"/>
    </row>
    <row r="80" spans="1:51" s="41" customFormat="1" ht="27.6" hidden="1" x14ac:dyDescent="0.25">
      <c r="A80" s="2" t="s">
        <v>76</v>
      </c>
      <c r="B80" s="3" t="s">
        <v>191</v>
      </c>
      <c r="C80" s="2" t="s">
        <v>192</v>
      </c>
      <c r="D80" s="5">
        <f>D81+D82</f>
        <v>0</v>
      </c>
      <c r="E80" s="5">
        <f t="shared" ref="E80:U80" si="150">E81+E82</f>
        <v>0</v>
      </c>
      <c r="F80" s="5">
        <f t="shared" si="150"/>
        <v>0</v>
      </c>
      <c r="G80" s="5">
        <f t="shared" si="150"/>
        <v>0</v>
      </c>
      <c r="H80" s="5">
        <f t="shared" si="150"/>
        <v>0</v>
      </c>
      <c r="I80" s="5">
        <f t="shared" si="150"/>
        <v>0</v>
      </c>
      <c r="J80" s="5">
        <f t="shared" si="150"/>
        <v>0</v>
      </c>
      <c r="K80" s="5">
        <f t="shared" si="150"/>
        <v>0</v>
      </c>
      <c r="L80" s="5">
        <f t="shared" si="150"/>
        <v>0</v>
      </c>
      <c r="M80" s="5">
        <f t="shared" si="150"/>
        <v>0</v>
      </c>
      <c r="N80" s="5">
        <f t="shared" si="150"/>
        <v>0</v>
      </c>
      <c r="O80" s="5">
        <f t="shared" si="150"/>
        <v>0</v>
      </c>
      <c r="P80" s="5">
        <f t="shared" si="150"/>
        <v>0</v>
      </c>
      <c r="Q80" s="5">
        <f t="shared" si="150"/>
        <v>0</v>
      </c>
      <c r="R80" s="5">
        <f t="shared" si="150"/>
        <v>0</v>
      </c>
      <c r="S80" s="5">
        <f t="shared" si="150"/>
        <v>0</v>
      </c>
      <c r="T80" s="5">
        <f t="shared" si="150"/>
        <v>0</v>
      </c>
      <c r="U80" s="5">
        <f t="shared" si="150"/>
        <v>0</v>
      </c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</row>
    <row r="81" spans="1:51" s="42" customFormat="1" ht="13.8" hidden="1" x14ac:dyDescent="0.25">
      <c r="A81" s="8"/>
      <c r="B81" s="9" t="s">
        <v>187</v>
      </c>
      <c r="C81" s="8" t="s">
        <v>193</v>
      </c>
      <c r="D81" s="10">
        <f>G81+M81+V81+AB81+AH81+AN81+AT81</f>
        <v>0</v>
      </c>
      <c r="E81" s="10">
        <f t="shared" ref="E81:E82" si="151">H81+N81+W81+AC81+AI81+AO81+AU81</f>
        <v>0</v>
      </c>
      <c r="F81" s="10">
        <f t="shared" ref="F81:F82" si="152">I81+O81+X81+AD81+AJ81+AP81+AV81</f>
        <v>0</v>
      </c>
      <c r="G81" s="10">
        <f>J81</f>
        <v>0</v>
      </c>
      <c r="H81" s="10">
        <f>G81</f>
        <v>0</v>
      </c>
      <c r="I81" s="10">
        <f>H81-G81</f>
        <v>0</v>
      </c>
      <c r="J81" s="11"/>
      <c r="K81" s="10">
        <f>J81</f>
        <v>0</v>
      </c>
      <c r="L81" s="10">
        <f>K81-J81</f>
        <v>0</v>
      </c>
      <c r="M81" s="10">
        <f>P81+S81</f>
        <v>0</v>
      </c>
      <c r="N81" s="10">
        <f>M81</f>
        <v>0</v>
      </c>
      <c r="O81" s="10">
        <f>N81-M81</f>
        <v>0</v>
      </c>
      <c r="P81" s="11"/>
      <c r="Q81" s="10">
        <f>P81</f>
        <v>0</v>
      </c>
      <c r="R81" s="10">
        <f>Q81-P81</f>
        <v>0</v>
      </c>
      <c r="S81" s="11"/>
      <c r="T81" s="10">
        <f t="shared" si="147"/>
        <v>0</v>
      </c>
      <c r="U81" s="10">
        <f t="shared" si="148"/>
        <v>0</v>
      </c>
      <c r="V81" s="10"/>
      <c r="W81" s="10"/>
      <c r="X81" s="10"/>
      <c r="Y81" s="12"/>
      <c r="Z81" s="12"/>
      <c r="AA81" s="10"/>
      <c r="AB81" s="10"/>
      <c r="AC81" s="10"/>
      <c r="AD81" s="10"/>
      <c r="AE81" s="12"/>
      <c r="AF81" s="10"/>
      <c r="AG81" s="10"/>
      <c r="AH81" s="10"/>
      <c r="AI81" s="10"/>
      <c r="AJ81" s="10"/>
      <c r="AK81" s="46"/>
      <c r="AL81" s="10"/>
      <c r="AM81" s="10"/>
      <c r="AN81" s="10"/>
      <c r="AO81" s="10"/>
      <c r="AP81" s="10"/>
      <c r="AQ81" s="46"/>
      <c r="AR81" s="10"/>
      <c r="AS81" s="10"/>
      <c r="AT81" s="10"/>
      <c r="AU81" s="10"/>
      <c r="AV81" s="10"/>
      <c r="AW81" s="46"/>
      <c r="AX81" s="10"/>
      <c r="AY81" s="10"/>
    </row>
    <row r="82" spans="1:51" s="42" customFormat="1" ht="27.6" hidden="1" x14ac:dyDescent="0.25">
      <c r="A82" s="8"/>
      <c r="B82" s="9" t="s">
        <v>189</v>
      </c>
      <c r="C82" s="8" t="s">
        <v>194</v>
      </c>
      <c r="D82" s="10">
        <f t="shared" ref="D82" si="153">G82+M82+V82+AB82+AH82+AN82+AT82</f>
        <v>0</v>
      </c>
      <c r="E82" s="10">
        <f t="shared" si="151"/>
        <v>0</v>
      </c>
      <c r="F82" s="10">
        <f t="shared" si="152"/>
        <v>0</v>
      </c>
      <c r="G82" s="10">
        <f>J82</f>
        <v>0</v>
      </c>
      <c r="H82" s="10">
        <f>G82</f>
        <v>0</v>
      </c>
      <c r="I82" s="10">
        <f>H82-G82</f>
        <v>0</v>
      </c>
      <c r="J82" s="11"/>
      <c r="K82" s="10">
        <f>J82</f>
        <v>0</v>
      </c>
      <c r="L82" s="10">
        <f>K82-J82</f>
        <v>0</v>
      </c>
      <c r="M82" s="10">
        <f>P82+S82</f>
        <v>0</v>
      </c>
      <c r="N82" s="10">
        <f>M82</f>
        <v>0</v>
      </c>
      <c r="O82" s="10">
        <f>N82-M82</f>
        <v>0</v>
      </c>
      <c r="P82" s="11"/>
      <c r="Q82" s="10">
        <f>P82</f>
        <v>0</v>
      </c>
      <c r="R82" s="10">
        <f>Q82-P82</f>
        <v>0</v>
      </c>
      <c r="S82" s="11"/>
      <c r="T82" s="10">
        <f t="shared" si="147"/>
        <v>0</v>
      </c>
      <c r="U82" s="10">
        <f t="shared" si="148"/>
        <v>0</v>
      </c>
      <c r="V82" s="10"/>
      <c r="W82" s="10"/>
      <c r="X82" s="10"/>
      <c r="Y82" s="12"/>
      <c r="Z82" s="12"/>
      <c r="AA82" s="10"/>
      <c r="AB82" s="10"/>
      <c r="AC82" s="10"/>
      <c r="AD82" s="10"/>
      <c r="AE82" s="12"/>
      <c r="AF82" s="10"/>
      <c r="AG82" s="10"/>
      <c r="AH82" s="10"/>
      <c r="AI82" s="10"/>
      <c r="AJ82" s="10"/>
      <c r="AK82" s="46"/>
      <c r="AL82" s="10"/>
      <c r="AM82" s="10"/>
      <c r="AN82" s="10"/>
      <c r="AO82" s="10"/>
      <c r="AP82" s="10"/>
      <c r="AQ82" s="46"/>
      <c r="AR82" s="10"/>
      <c r="AS82" s="10"/>
      <c r="AT82" s="10"/>
      <c r="AU82" s="10"/>
      <c r="AV82" s="10"/>
      <c r="AW82" s="46"/>
      <c r="AX82" s="10"/>
      <c r="AY82" s="10"/>
    </row>
    <row r="83" spans="1:51" s="41" customFormat="1" ht="27.6" hidden="1" x14ac:dyDescent="0.25">
      <c r="A83" s="2" t="s">
        <v>83</v>
      </c>
      <c r="B83" s="3" t="s">
        <v>195</v>
      </c>
      <c r="C83" s="2" t="s">
        <v>196</v>
      </c>
      <c r="D83" s="5">
        <f>D84+D85</f>
        <v>0</v>
      </c>
      <c r="E83" s="5">
        <f t="shared" ref="E83:U83" si="154">E84+E85</f>
        <v>0</v>
      </c>
      <c r="F83" s="5">
        <f t="shared" si="154"/>
        <v>0</v>
      </c>
      <c r="G83" s="5">
        <f t="shared" si="154"/>
        <v>0</v>
      </c>
      <c r="H83" s="5">
        <f t="shared" si="154"/>
        <v>0</v>
      </c>
      <c r="I83" s="5">
        <f t="shared" si="154"/>
        <v>0</v>
      </c>
      <c r="J83" s="5">
        <f t="shared" si="154"/>
        <v>0</v>
      </c>
      <c r="K83" s="5">
        <f t="shared" si="154"/>
        <v>0</v>
      </c>
      <c r="L83" s="5">
        <f t="shared" si="154"/>
        <v>0</v>
      </c>
      <c r="M83" s="5">
        <f t="shared" si="154"/>
        <v>0</v>
      </c>
      <c r="N83" s="5">
        <f t="shared" si="154"/>
        <v>0</v>
      </c>
      <c r="O83" s="5">
        <f t="shared" si="154"/>
        <v>0</v>
      </c>
      <c r="P83" s="5">
        <f t="shared" si="154"/>
        <v>0</v>
      </c>
      <c r="Q83" s="5">
        <f t="shared" si="154"/>
        <v>0</v>
      </c>
      <c r="R83" s="5">
        <f t="shared" si="154"/>
        <v>0</v>
      </c>
      <c r="S83" s="5">
        <f t="shared" si="154"/>
        <v>0</v>
      </c>
      <c r="T83" s="5">
        <f t="shared" si="154"/>
        <v>0</v>
      </c>
      <c r="U83" s="5">
        <f t="shared" si="154"/>
        <v>0</v>
      </c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</row>
    <row r="84" spans="1:51" s="42" customFormat="1" ht="13.8" hidden="1" x14ac:dyDescent="0.25">
      <c r="A84" s="8"/>
      <c r="B84" s="9" t="s">
        <v>187</v>
      </c>
      <c r="C84" s="8" t="s">
        <v>197</v>
      </c>
      <c r="D84" s="10">
        <f>G84+M84+V84+AB84+AH84+AN84+AT84</f>
        <v>0</v>
      </c>
      <c r="E84" s="10">
        <f t="shared" ref="E84:E85" si="155">H84+N84+W84+AC84+AI84+AO84+AU84</f>
        <v>0</v>
      </c>
      <c r="F84" s="10">
        <f t="shared" ref="F84:F85" si="156">I84+O84+X84+AD84+AJ84+AP84+AV84</f>
        <v>0</v>
      </c>
      <c r="G84" s="10">
        <f>J84</f>
        <v>0</v>
      </c>
      <c r="H84" s="10">
        <f>G84</f>
        <v>0</v>
      </c>
      <c r="I84" s="10">
        <f>H84-G84</f>
        <v>0</v>
      </c>
      <c r="J84" s="11"/>
      <c r="K84" s="10">
        <f>J84</f>
        <v>0</v>
      </c>
      <c r="L84" s="10">
        <f>K84-J84</f>
        <v>0</v>
      </c>
      <c r="M84" s="10">
        <f>P84+S84</f>
        <v>0</v>
      </c>
      <c r="N84" s="10">
        <f>M84</f>
        <v>0</v>
      </c>
      <c r="O84" s="10">
        <f>N84-M84</f>
        <v>0</v>
      </c>
      <c r="P84" s="11"/>
      <c r="Q84" s="10">
        <f>P84</f>
        <v>0</v>
      </c>
      <c r="R84" s="10">
        <f>Q84-P84</f>
        <v>0</v>
      </c>
      <c r="S84" s="11"/>
      <c r="T84" s="10">
        <f t="shared" si="147"/>
        <v>0</v>
      </c>
      <c r="U84" s="10">
        <f t="shared" si="148"/>
        <v>0</v>
      </c>
      <c r="V84" s="10"/>
      <c r="W84" s="10"/>
      <c r="X84" s="10"/>
      <c r="Y84" s="12"/>
      <c r="Z84" s="12"/>
      <c r="AA84" s="10"/>
      <c r="AB84" s="10"/>
      <c r="AC84" s="10"/>
      <c r="AD84" s="10"/>
      <c r="AE84" s="12"/>
      <c r="AF84" s="10"/>
      <c r="AG84" s="10"/>
      <c r="AH84" s="10"/>
      <c r="AI84" s="10"/>
      <c r="AJ84" s="10"/>
      <c r="AK84" s="46"/>
      <c r="AL84" s="10"/>
      <c r="AM84" s="10"/>
      <c r="AN84" s="10"/>
      <c r="AO84" s="10"/>
      <c r="AP84" s="10"/>
      <c r="AQ84" s="46"/>
      <c r="AR84" s="10"/>
      <c r="AS84" s="10"/>
      <c r="AT84" s="10"/>
      <c r="AU84" s="10"/>
      <c r="AV84" s="10"/>
      <c r="AW84" s="46"/>
      <c r="AX84" s="10"/>
      <c r="AY84" s="10"/>
    </row>
    <row r="85" spans="1:51" s="42" customFormat="1" ht="27.6" hidden="1" x14ac:dyDescent="0.25">
      <c r="A85" s="8"/>
      <c r="B85" s="9" t="s">
        <v>189</v>
      </c>
      <c r="C85" s="8" t="s">
        <v>198</v>
      </c>
      <c r="D85" s="10">
        <f t="shared" ref="D85" si="157">G85+M85+V85+AB85+AH85+AN85+AT85</f>
        <v>0</v>
      </c>
      <c r="E85" s="10">
        <f t="shared" si="155"/>
        <v>0</v>
      </c>
      <c r="F85" s="10">
        <f t="shared" si="156"/>
        <v>0</v>
      </c>
      <c r="G85" s="10">
        <f>J85</f>
        <v>0</v>
      </c>
      <c r="H85" s="10">
        <f>G85</f>
        <v>0</v>
      </c>
      <c r="I85" s="10">
        <f>H85-G85</f>
        <v>0</v>
      </c>
      <c r="J85" s="11"/>
      <c r="K85" s="10">
        <f>J85</f>
        <v>0</v>
      </c>
      <c r="L85" s="10">
        <f>K85-J85</f>
        <v>0</v>
      </c>
      <c r="M85" s="10">
        <f>P85+S85</f>
        <v>0</v>
      </c>
      <c r="N85" s="10">
        <f>M85</f>
        <v>0</v>
      </c>
      <c r="O85" s="10">
        <f>N85-M85</f>
        <v>0</v>
      </c>
      <c r="P85" s="11"/>
      <c r="Q85" s="10">
        <f>P85</f>
        <v>0</v>
      </c>
      <c r="R85" s="10">
        <f>Q85-P85</f>
        <v>0</v>
      </c>
      <c r="S85" s="11"/>
      <c r="T85" s="10">
        <f t="shared" si="147"/>
        <v>0</v>
      </c>
      <c r="U85" s="10">
        <f t="shared" si="148"/>
        <v>0</v>
      </c>
      <c r="V85" s="10"/>
      <c r="W85" s="10"/>
      <c r="X85" s="10"/>
      <c r="Y85" s="12"/>
      <c r="Z85" s="12"/>
      <c r="AA85" s="10"/>
      <c r="AB85" s="10"/>
      <c r="AC85" s="10"/>
      <c r="AD85" s="10"/>
      <c r="AE85" s="12"/>
      <c r="AF85" s="10"/>
      <c r="AG85" s="10"/>
      <c r="AH85" s="10"/>
      <c r="AI85" s="10"/>
      <c r="AJ85" s="10"/>
      <c r="AK85" s="46"/>
      <c r="AL85" s="10"/>
      <c r="AM85" s="10"/>
      <c r="AN85" s="10"/>
      <c r="AO85" s="10"/>
      <c r="AP85" s="10"/>
      <c r="AQ85" s="46"/>
      <c r="AR85" s="10"/>
      <c r="AS85" s="10"/>
      <c r="AT85" s="10"/>
      <c r="AU85" s="10"/>
      <c r="AV85" s="10"/>
      <c r="AW85" s="46"/>
      <c r="AX85" s="10"/>
      <c r="AY85" s="10"/>
    </row>
    <row r="86" spans="1:51" s="41" customFormat="1" ht="27.6" hidden="1" x14ac:dyDescent="0.25">
      <c r="A86" s="2" t="s">
        <v>90</v>
      </c>
      <c r="B86" s="3" t="s">
        <v>199</v>
      </c>
      <c r="C86" s="2" t="s">
        <v>200</v>
      </c>
      <c r="D86" s="5">
        <f>D87+D88</f>
        <v>0</v>
      </c>
      <c r="E86" s="5">
        <f t="shared" ref="E86:U86" si="158">E87+E88</f>
        <v>0</v>
      </c>
      <c r="F86" s="5">
        <f t="shared" si="158"/>
        <v>0</v>
      </c>
      <c r="G86" s="5">
        <f t="shared" si="158"/>
        <v>0</v>
      </c>
      <c r="H86" s="5">
        <f t="shared" si="158"/>
        <v>0</v>
      </c>
      <c r="I86" s="5">
        <f t="shared" si="158"/>
        <v>0</v>
      </c>
      <c r="J86" s="5">
        <f t="shared" si="158"/>
        <v>0</v>
      </c>
      <c r="K86" s="5">
        <f t="shared" si="158"/>
        <v>0</v>
      </c>
      <c r="L86" s="5">
        <f t="shared" si="158"/>
        <v>0</v>
      </c>
      <c r="M86" s="5">
        <f t="shared" si="158"/>
        <v>0</v>
      </c>
      <c r="N86" s="5">
        <f t="shared" si="158"/>
        <v>0</v>
      </c>
      <c r="O86" s="5">
        <f t="shared" si="158"/>
        <v>0</v>
      </c>
      <c r="P86" s="5">
        <f t="shared" si="158"/>
        <v>0</v>
      </c>
      <c r="Q86" s="5">
        <f t="shared" si="158"/>
        <v>0</v>
      </c>
      <c r="R86" s="5">
        <f t="shared" si="158"/>
        <v>0</v>
      </c>
      <c r="S86" s="5">
        <f t="shared" si="158"/>
        <v>0</v>
      </c>
      <c r="T86" s="5">
        <f t="shared" si="158"/>
        <v>0</v>
      </c>
      <c r="U86" s="5">
        <f t="shared" si="158"/>
        <v>0</v>
      </c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</row>
    <row r="87" spans="1:51" s="42" customFormat="1" ht="27.6" hidden="1" x14ac:dyDescent="0.25">
      <c r="A87" s="8"/>
      <c r="B87" s="9" t="s">
        <v>201</v>
      </c>
      <c r="C87" s="8" t="s">
        <v>202</v>
      </c>
      <c r="D87" s="10">
        <f>G87+M87+V87+AB87+AH87+AN87+AT87</f>
        <v>0</v>
      </c>
      <c r="E87" s="10">
        <f t="shared" ref="E87:E88" si="159">H87+N87+W87+AC87+AI87+AO87+AU87</f>
        <v>0</v>
      </c>
      <c r="F87" s="10">
        <f t="shared" ref="F87:F88" si="160">I87+O87+X87+AD87+AJ87+AP87+AV87</f>
        <v>0</v>
      </c>
      <c r="G87" s="10">
        <f>J87</f>
        <v>0</v>
      </c>
      <c r="H87" s="10">
        <f>G87</f>
        <v>0</v>
      </c>
      <c r="I87" s="10">
        <f>H87-G87</f>
        <v>0</v>
      </c>
      <c r="J87" s="11"/>
      <c r="K87" s="10">
        <f>J87</f>
        <v>0</v>
      </c>
      <c r="L87" s="10">
        <f>K87-J87</f>
        <v>0</v>
      </c>
      <c r="M87" s="10">
        <f>P87+S87</f>
        <v>0</v>
      </c>
      <c r="N87" s="10">
        <f>M87</f>
        <v>0</v>
      </c>
      <c r="O87" s="10">
        <f>N87-M87</f>
        <v>0</v>
      </c>
      <c r="P87" s="11"/>
      <c r="Q87" s="10">
        <f>P87</f>
        <v>0</v>
      </c>
      <c r="R87" s="10">
        <f>Q87-P87</f>
        <v>0</v>
      </c>
      <c r="S87" s="11"/>
      <c r="T87" s="10">
        <f t="shared" si="147"/>
        <v>0</v>
      </c>
      <c r="U87" s="10">
        <f t="shared" si="148"/>
        <v>0</v>
      </c>
      <c r="V87" s="10"/>
      <c r="W87" s="10"/>
      <c r="X87" s="10"/>
      <c r="Y87" s="12"/>
      <c r="Z87" s="12"/>
      <c r="AA87" s="10"/>
      <c r="AB87" s="10"/>
      <c r="AC87" s="10"/>
      <c r="AD87" s="10"/>
      <c r="AE87" s="12"/>
      <c r="AF87" s="10"/>
      <c r="AG87" s="10"/>
      <c r="AH87" s="10"/>
      <c r="AI87" s="10"/>
      <c r="AJ87" s="10"/>
      <c r="AK87" s="46"/>
      <c r="AL87" s="10"/>
      <c r="AM87" s="10"/>
      <c r="AN87" s="10"/>
      <c r="AO87" s="10"/>
      <c r="AP87" s="10"/>
      <c r="AQ87" s="46"/>
      <c r="AR87" s="10"/>
      <c r="AS87" s="10"/>
      <c r="AT87" s="10"/>
      <c r="AU87" s="10"/>
      <c r="AV87" s="10"/>
      <c r="AW87" s="46"/>
      <c r="AX87" s="10"/>
      <c r="AY87" s="10"/>
    </row>
    <row r="88" spans="1:51" s="42" customFormat="1" ht="27.6" hidden="1" x14ac:dyDescent="0.25">
      <c r="A88" s="8"/>
      <c r="B88" s="9" t="s">
        <v>203</v>
      </c>
      <c r="C88" s="8" t="s">
        <v>204</v>
      </c>
      <c r="D88" s="10">
        <f t="shared" ref="D88" si="161">G88+M88+V88+AB88+AH88+AN88+AT88</f>
        <v>0</v>
      </c>
      <c r="E88" s="10">
        <f t="shared" si="159"/>
        <v>0</v>
      </c>
      <c r="F88" s="10">
        <f t="shared" si="160"/>
        <v>0</v>
      </c>
      <c r="G88" s="10">
        <f>J88</f>
        <v>0</v>
      </c>
      <c r="H88" s="10">
        <f>G88</f>
        <v>0</v>
      </c>
      <c r="I88" s="10">
        <f>H88-G88</f>
        <v>0</v>
      </c>
      <c r="J88" s="11"/>
      <c r="K88" s="10">
        <f>J88</f>
        <v>0</v>
      </c>
      <c r="L88" s="10">
        <f>K88-J88</f>
        <v>0</v>
      </c>
      <c r="M88" s="10">
        <f>P88+S88</f>
        <v>0</v>
      </c>
      <c r="N88" s="10">
        <f>M88</f>
        <v>0</v>
      </c>
      <c r="O88" s="10">
        <f>N88-M88</f>
        <v>0</v>
      </c>
      <c r="P88" s="11"/>
      <c r="Q88" s="10">
        <f>P88</f>
        <v>0</v>
      </c>
      <c r="R88" s="10">
        <f>Q88-P88</f>
        <v>0</v>
      </c>
      <c r="S88" s="11"/>
      <c r="T88" s="10">
        <f t="shared" si="147"/>
        <v>0</v>
      </c>
      <c r="U88" s="10">
        <f t="shared" si="148"/>
        <v>0</v>
      </c>
      <c r="V88" s="10"/>
      <c r="W88" s="10"/>
      <c r="X88" s="10"/>
      <c r="Y88" s="12"/>
      <c r="Z88" s="12"/>
      <c r="AA88" s="10"/>
      <c r="AB88" s="10"/>
      <c r="AC88" s="10"/>
      <c r="AD88" s="10"/>
      <c r="AE88" s="12"/>
      <c r="AF88" s="10"/>
      <c r="AG88" s="10"/>
      <c r="AH88" s="10"/>
      <c r="AI88" s="10"/>
      <c r="AJ88" s="10"/>
      <c r="AK88" s="46"/>
      <c r="AL88" s="10"/>
      <c r="AM88" s="10"/>
      <c r="AN88" s="10"/>
      <c r="AO88" s="10"/>
      <c r="AP88" s="10"/>
      <c r="AQ88" s="46"/>
      <c r="AR88" s="10"/>
      <c r="AS88" s="10"/>
      <c r="AT88" s="10"/>
      <c r="AU88" s="10"/>
      <c r="AV88" s="10"/>
      <c r="AW88" s="46"/>
      <c r="AX88" s="10"/>
      <c r="AY88" s="10"/>
    </row>
    <row r="89" spans="1:51" s="41" customFormat="1" ht="27.6" hidden="1" x14ac:dyDescent="0.25">
      <c r="A89" s="2" t="s">
        <v>95</v>
      </c>
      <c r="B89" s="3" t="s">
        <v>205</v>
      </c>
      <c r="C89" s="2" t="s">
        <v>206</v>
      </c>
      <c r="D89" s="5">
        <f>D90+D91</f>
        <v>0</v>
      </c>
      <c r="E89" s="5">
        <f t="shared" ref="E89:U89" si="162">E90+E91</f>
        <v>0</v>
      </c>
      <c r="F89" s="5">
        <f t="shared" si="162"/>
        <v>0</v>
      </c>
      <c r="G89" s="5">
        <f t="shared" si="162"/>
        <v>0</v>
      </c>
      <c r="H89" s="5">
        <f t="shared" si="162"/>
        <v>0</v>
      </c>
      <c r="I89" s="5">
        <f t="shared" si="162"/>
        <v>0</v>
      </c>
      <c r="J89" s="5">
        <f t="shared" si="162"/>
        <v>0</v>
      </c>
      <c r="K89" s="5">
        <f t="shared" si="162"/>
        <v>0</v>
      </c>
      <c r="L89" s="5">
        <f t="shared" si="162"/>
        <v>0</v>
      </c>
      <c r="M89" s="5">
        <f t="shared" si="162"/>
        <v>0</v>
      </c>
      <c r="N89" s="5">
        <f t="shared" si="162"/>
        <v>0</v>
      </c>
      <c r="O89" s="5">
        <f t="shared" si="162"/>
        <v>0</v>
      </c>
      <c r="P89" s="5">
        <f t="shared" si="162"/>
        <v>0</v>
      </c>
      <c r="Q89" s="5">
        <f t="shared" si="162"/>
        <v>0</v>
      </c>
      <c r="R89" s="5">
        <f t="shared" si="162"/>
        <v>0</v>
      </c>
      <c r="S89" s="5">
        <f t="shared" si="162"/>
        <v>0</v>
      </c>
      <c r="T89" s="5">
        <f t="shared" si="162"/>
        <v>0</v>
      </c>
      <c r="U89" s="5">
        <f t="shared" si="162"/>
        <v>0</v>
      </c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</row>
    <row r="90" spans="1:51" s="42" customFormat="1" ht="13.8" hidden="1" x14ac:dyDescent="0.25">
      <c r="A90" s="8"/>
      <c r="B90" s="9" t="s">
        <v>187</v>
      </c>
      <c r="C90" s="8" t="s">
        <v>207</v>
      </c>
      <c r="D90" s="10">
        <f>G90+M90+V90+AB90+AH90+AN90+AT90</f>
        <v>0</v>
      </c>
      <c r="E90" s="10">
        <f t="shared" ref="E90:E91" si="163">H90+N90+W90+AC90+AI90+AO90+AU90</f>
        <v>0</v>
      </c>
      <c r="F90" s="10">
        <f t="shared" ref="F90:F91" si="164">I90+O90+X90+AD90+AJ90+AP90+AV90</f>
        <v>0</v>
      </c>
      <c r="G90" s="10">
        <f>J90</f>
        <v>0</v>
      </c>
      <c r="H90" s="10">
        <f>G90</f>
        <v>0</v>
      </c>
      <c r="I90" s="10">
        <f>H90-G90</f>
        <v>0</v>
      </c>
      <c r="J90" s="11"/>
      <c r="K90" s="10">
        <f>J90</f>
        <v>0</v>
      </c>
      <c r="L90" s="10">
        <f>K90-J90</f>
        <v>0</v>
      </c>
      <c r="M90" s="10">
        <f>P90+S90</f>
        <v>0</v>
      </c>
      <c r="N90" s="10">
        <f>M90</f>
        <v>0</v>
      </c>
      <c r="O90" s="10">
        <f>N90-M90</f>
        <v>0</v>
      </c>
      <c r="P90" s="11"/>
      <c r="Q90" s="10">
        <f>P90</f>
        <v>0</v>
      </c>
      <c r="R90" s="10">
        <f>Q90-P90</f>
        <v>0</v>
      </c>
      <c r="S90" s="11"/>
      <c r="T90" s="10">
        <f t="shared" si="147"/>
        <v>0</v>
      </c>
      <c r="U90" s="10">
        <f t="shared" si="148"/>
        <v>0</v>
      </c>
      <c r="V90" s="10"/>
      <c r="W90" s="10"/>
      <c r="X90" s="10"/>
      <c r="Y90" s="12"/>
      <c r="Z90" s="12"/>
      <c r="AA90" s="10"/>
      <c r="AB90" s="10"/>
      <c r="AC90" s="10"/>
      <c r="AD90" s="10"/>
      <c r="AE90" s="12"/>
      <c r="AF90" s="10"/>
      <c r="AG90" s="10"/>
      <c r="AH90" s="10"/>
      <c r="AI90" s="10"/>
      <c r="AJ90" s="10"/>
      <c r="AK90" s="46"/>
      <c r="AL90" s="10"/>
      <c r="AM90" s="10"/>
      <c r="AN90" s="10"/>
      <c r="AO90" s="10"/>
      <c r="AP90" s="10"/>
      <c r="AQ90" s="46"/>
      <c r="AR90" s="10"/>
      <c r="AS90" s="10"/>
      <c r="AT90" s="10"/>
      <c r="AU90" s="10"/>
      <c r="AV90" s="10"/>
      <c r="AW90" s="46"/>
      <c r="AX90" s="10"/>
      <c r="AY90" s="10"/>
    </row>
    <row r="91" spans="1:51" s="42" customFormat="1" ht="27.6" hidden="1" x14ac:dyDescent="0.25">
      <c r="A91" s="8"/>
      <c r="B91" s="9" t="s">
        <v>189</v>
      </c>
      <c r="C91" s="8" t="s">
        <v>208</v>
      </c>
      <c r="D91" s="10">
        <f t="shared" ref="D91" si="165">G91+M91+V91+AB91+AH91+AN91+AT91</f>
        <v>0</v>
      </c>
      <c r="E91" s="10">
        <f t="shared" si="163"/>
        <v>0</v>
      </c>
      <c r="F91" s="10">
        <f t="shared" si="164"/>
        <v>0</v>
      </c>
      <c r="G91" s="10">
        <f>J91</f>
        <v>0</v>
      </c>
      <c r="H91" s="10">
        <f>G91</f>
        <v>0</v>
      </c>
      <c r="I91" s="10">
        <f>H91-G91</f>
        <v>0</v>
      </c>
      <c r="J91" s="11"/>
      <c r="K91" s="10">
        <f>J91</f>
        <v>0</v>
      </c>
      <c r="L91" s="10">
        <f>K91-J91</f>
        <v>0</v>
      </c>
      <c r="M91" s="10">
        <f>P91+S91</f>
        <v>0</v>
      </c>
      <c r="N91" s="10">
        <f>M91</f>
        <v>0</v>
      </c>
      <c r="O91" s="10">
        <f>N91-M91</f>
        <v>0</v>
      </c>
      <c r="P91" s="11"/>
      <c r="Q91" s="10">
        <f>P91</f>
        <v>0</v>
      </c>
      <c r="R91" s="10">
        <f>Q91-P91</f>
        <v>0</v>
      </c>
      <c r="S91" s="11"/>
      <c r="T91" s="10">
        <f t="shared" si="147"/>
        <v>0</v>
      </c>
      <c r="U91" s="10">
        <f t="shared" si="148"/>
        <v>0</v>
      </c>
      <c r="V91" s="10"/>
      <c r="W91" s="10"/>
      <c r="X91" s="10"/>
      <c r="Y91" s="12"/>
      <c r="Z91" s="12"/>
      <c r="AA91" s="10"/>
      <c r="AB91" s="10"/>
      <c r="AC91" s="10"/>
      <c r="AD91" s="10"/>
      <c r="AE91" s="12"/>
      <c r="AF91" s="10"/>
      <c r="AG91" s="10"/>
      <c r="AH91" s="10"/>
      <c r="AI91" s="10"/>
      <c r="AJ91" s="10"/>
      <c r="AK91" s="46"/>
      <c r="AL91" s="10"/>
      <c r="AM91" s="10"/>
      <c r="AN91" s="10"/>
      <c r="AO91" s="10"/>
      <c r="AP91" s="10"/>
      <c r="AQ91" s="46"/>
      <c r="AR91" s="10"/>
      <c r="AS91" s="10"/>
      <c r="AT91" s="10"/>
      <c r="AU91" s="10"/>
      <c r="AV91" s="10"/>
      <c r="AW91" s="46"/>
      <c r="AX91" s="10"/>
      <c r="AY91" s="10"/>
    </row>
    <row r="92" spans="1:51" s="41" customFormat="1" ht="41.4" hidden="1" x14ac:dyDescent="0.25">
      <c r="A92" s="2" t="s">
        <v>100</v>
      </c>
      <c r="B92" s="3" t="s">
        <v>209</v>
      </c>
      <c r="C92" s="2" t="s">
        <v>210</v>
      </c>
      <c r="D92" s="5">
        <f>D93+D94</f>
        <v>0</v>
      </c>
      <c r="E92" s="5">
        <f t="shared" ref="E92:U92" si="166">E93+E94</f>
        <v>0</v>
      </c>
      <c r="F92" s="5">
        <f t="shared" si="166"/>
        <v>0</v>
      </c>
      <c r="G92" s="5">
        <f t="shared" si="166"/>
        <v>0</v>
      </c>
      <c r="H92" s="5">
        <f t="shared" si="166"/>
        <v>0</v>
      </c>
      <c r="I92" s="5">
        <f t="shared" si="166"/>
        <v>0</v>
      </c>
      <c r="J92" s="5">
        <f t="shared" si="166"/>
        <v>0</v>
      </c>
      <c r="K92" s="5">
        <f t="shared" si="166"/>
        <v>0</v>
      </c>
      <c r="L92" s="5">
        <f t="shared" si="166"/>
        <v>0</v>
      </c>
      <c r="M92" s="5">
        <f t="shared" si="166"/>
        <v>0</v>
      </c>
      <c r="N92" s="5">
        <f t="shared" si="166"/>
        <v>0</v>
      </c>
      <c r="O92" s="5">
        <f t="shared" si="166"/>
        <v>0</v>
      </c>
      <c r="P92" s="5">
        <f t="shared" si="166"/>
        <v>0</v>
      </c>
      <c r="Q92" s="5">
        <f t="shared" si="166"/>
        <v>0</v>
      </c>
      <c r="R92" s="5">
        <f t="shared" si="166"/>
        <v>0</v>
      </c>
      <c r="S92" s="5">
        <f t="shared" si="166"/>
        <v>0</v>
      </c>
      <c r="T92" s="5">
        <f t="shared" si="166"/>
        <v>0</v>
      </c>
      <c r="U92" s="5">
        <f t="shared" si="166"/>
        <v>0</v>
      </c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</row>
    <row r="93" spans="1:51" s="42" customFormat="1" ht="27.6" hidden="1" x14ac:dyDescent="0.25">
      <c r="A93" s="8"/>
      <c r="B93" s="9" t="s">
        <v>211</v>
      </c>
      <c r="C93" s="8" t="s">
        <v>212</v>
      </c>
      <c r="D93" s="10">
        <f>G93+M93+V93+AB93+AH93+AN93+AT93</f>
        <v>0</v>
      </c>
      <c r="E93" s="10">
        <f t="shared" ref="E93:E94" si="167">H93+N93+W93+AC93+AI93+AO93+AU93</f>
        <v>0</v>
      </c>
      <c r="F93" s="10">
        <f t="shared" ref="F93:F94" si="168">I93+O93+X93+AD93+AJ93+AP93+AV93</f>
        <v>0</v>
      </c>
      <c r="G93" s="10">
        <f>J93</f>
        <v>0</v>
      </c>
      <c r="H93" s="10">
        <f>G93</f>
        <v>0</v>
      </c>
      <c r="I93" s="10">
        <f>H93-G93</f>
        <v>0</v>
      </c>
      <c r="J93" s="11"/>
      <c r="K93" s="10">
        <f>J93</f>
        <v>0</v>
      </c>
      <c r="L93" s="10">
        <f>K93-J93</f>
        <v>0</v>
      </c>
      <c r="M93" s="10">
        <f>P93+S93</f>
        <v>0</v>
      </c>
      <c r="N93" s="10">
        <f>M93</f>
        <v>0</v>
      </c>
      <c r="O93" s="10">
        <f>N93-M93</f>
        <v>0</v>
      </c>
      <c r="P93" s="11"/>
      <c r="Q93" s="10">
        <f>P93</f>
        <v>0</v>
      </c>
      <c r="R93" s="10">
        <f>Q93-P93</f>
        <v>0</v>
      </c>
      <c r="S93" s="11"/>
      <c r="T93" s="10">
        <f t="shared" si="147"/>
        <v>0</v>
      </c>
      <c r="U93" s="10">
        <f t="shared" si="148"/>
        <v>0</v>
      </c>
      <c r="V93" s="10"/>
      <c r="W93" s="10"/>
      <c r="X93" s="10"/>
      <c r="Y93" s="12"/>
      <c r="Z93" s="12"/>
      <c r="AA93" s="10"/>
      <c r="AB93" s="10"/>
      <c r="AC93" s="10"/>
      <c r="AD93" s="10"/>
      <c r="AE93" s="12"/>
      <c r="AF93" s="10"/>
      <c r="AG93" s="10"/>
      <c r="AH93" s="10"/>
      <c r="AI93" s="10"/>
      <c r="AJ93" s="10"/>
      <c r="AK93" s="46"/>
      <c r="AL93" s="10"/>
      <c r="AM93" s="10"/>
      <c r="AN93" s="10"/>
      <c r="AO93" s="10"/>
      <c r="AP93" s="10"/>
      <c r="AQ93" s="46"/>
      <c r="AR93" s="10"/>
      <c r="AS93" s="10"/>
      <c r="AT93" s="10"/>
      <c r="AU93" s="10"/>
      <c r="AV93" s="10"/>
      <c r="AW93" s="46"/>
      <c r="AX93" s="10"/>
      <c r="AY93" s="10"/>
    </row>
    <row r="94" spans="1:51" s="42" customFormat="1" ht="27.6" hidden="1" x14ac:dyDescent="0.25">
      <c r="A94" s="8"/>
      <c r="B94" s="9" t="s">
        <v>213</v>
      </c>
      <c r="C94" s="8" t="s">
        <v>214</v>
      </c>
      <c r="D94" s="10">
        <f t="shared" ref="D94" si="169">G94+M94+V94+AB94+AH94+AN94+AT94</f>
        <v>0</v>
      </c>
      <c r="E94" s="10">
        <f t="shared" si="167"/>
        <v>0</v>
      </c>
      <c r="F94" s="10">
        <f t="shared" si="168"/>
        <v>0</v>
      </c>
      <c r="G94" s="10">
        <f>J94</f>
        <v>0</v>
      </c>
      <c r="H94" s="10">
        <f>G94</f>
        <v>0</v>
      </c>
      <c r="I94" s="10">
        <f>H94-G94</f>
        <v>0</v>
      </c>
      <c r="J94" s="11"/>
      <c r="K94" s="10">
        <f>J94</f>
        <v>0</v>
      </c>
      <c r="L94" s="10">
        <f>K94-J94</f>
        <v>0</v>
      </c>
      <c r="M94" s="10">
        <f>P94+S94</f>
        <v>0</v>
      </c>
      <c r="N94" s="10">
        <f>M94</f>
        <v>0</v>
      </c>
      <c r="O94" s="10">
        <f>N94-M94</f>
        <v>0</v>
      </c>
      <c r="P94" s="11"/>
      <c r="Q94" s="10">
        <f>P94</f>
        <v>0</v>
      </c>
      <c r="R94" s="10">
        <f>Q94-P94</f>
        <v>0</v>
      </c>
      <c r="S94" s="11"/>
      <c r="T94" s="10">
        <f t="shared" si="147"/>
        <v>0</v>
      </c>
      <c r="U94" s="10">
        <f t="shared" si="148"/>
        <v>0</v>
      </c>
      <c r="V94" s="10"/>
      <c r="W94" s="10"/>
      <c r="X94" s="10"/>
      <c r="Y94" s="12"/>
      <c r="Z94" s="12"/>
      <c r="AA94" s="10"/>
      <c r="AB94" s="10"/>
      <c r="AC94" s="10"/>
      <c r="AD94" s="10"/>
      <c r="AE94" s="12"/>
      <c r="AF94" s="10"/>
      <c r="AG94" s="10"/>
      <c r="AH94" s="10"/>
      <c r="AI94" s="10"/>
      <c r="AJ94" s="10"/>
      <c r="AK94" s="46"/>
      <c r="AL94" s="10"/>
      <c r="AM94" s="10"/>
      <c r="AN94" s="10"/>
      <c r="AO94" s="10"/>
      <c r="AP94" s="10"/>
      <c r="AQ94" s="46"/>
      <c r="AR94" s="10"/>
      <c r="AS94" s="10"/>
      <c r="AT94" s="10"/>
      <c r="AU94" s="10"/>
      <c r="AV94" s="10"/>
      <c r="AW94" s="46"/>
      <c r="AX94" s="10"/>
      <c r="AY94" s="10"/>
    </row>
    <row r="95" spans="1:51" s="42" customFormat="1" ht="27.6" hidden="1" x14ac:dyDescent="0.25">
      <c r="A95" s="2" t="s">
        <v>21</v>
      </c>
      <c r="B95" s="3" t="s">
        <v>215</v>
      </c>
      <c r="C95" s="2"/>
      <c r="D95" s="5"/>
      <c r="E95" s="5"/>
      <c r="F95" s="5"/>
      <c r="G95" s="5"/>
      <c r="H95" s="5"/>
      <c r="I95" s="5"/>
      <c r="J95" s="6"/>
      <c r="K95" s="5"/>
      <c r="L95" s="5"/>
      <c r="M95" s="5"/>
      <c r="N95" s="5"/>
      <c r="O95" s="5"/>
      <c r="P95" s="6"/>
      <c r="Q95" s="5"/>
      <c r="R95" s="5"/>
      <c r="S95" s="6"/>
      <c r="T95" s="5"/>
      <c r="U95" s="5"/>
      <c r="V95" s="5"/>
      <c r="W95" s="5"/>
      <c r="X95" s="5"/>
      <c r="Y95" s="16"/>
      <c r="Z95" s="16"/>
      <c r="AA95" s="5"/>
      <c r="AB95" s="5"/>
      <c r="AC95" s="5"/>
      <c r="AD95" s="5"/>
      <c r="AE95" s="16"/>
      <c r="AF95" s="5"/>
      <c r="AG95" s="5"/>
      <c r="AH95" s="5"/>
      <c r="AI95" s="5"/>
      <c r="AJ95" s="5"/>
      <c r="AK95" s="44"/>
      <c r="AL95" s="5"/>
      <c r="AM95" s="5"/>
      <c r="AN95" s="5"/>
      <c r="AO95" s="5"/>
      <c r="AP95" s="5"/>
      <c r="AQ95" s="44"/>
      <c r="AR95" s="5"/>
      <c r="AS95" s="5"/>
      <c r="AT95" s="5"/>
      <c r="AU95" s="5"/>
      <c r="AV95" s="5"/>
      <c r="AW95" s="44"/>
      <c r="AX95" s="5"/>
      <c r="AY95" s="5"/>
    </row>
    <row r="96" spans="1:51" s="41" customFormat="1" ht="41.4" hidden="1" x14ac:dyDescent="0.25">
      <c r="A96" s="2" t="s">
        <v>61</v>
      </c>
      <c r="B96" s="3" t="s">
        <v>216</v>
      </c>
      <c r="C96" s="2" t="s">
        <v>217</v>
      </c>
      <c r="D96" s="5">
        <f>D97+D98</f>
        <v>17181</v>
      </c>
      <c r="E96" s="5">
        <f t="shared" ref="E96:U96" si="170">E97+E98</f>
        <v>17181</v>
      </c>
      <c r="F96" s="5">
        <f t="shared" si="170"/>
        <v>0</v>
      </c>
      <c r="G96" s="5">
        <f t="shared" si="170"/>
        <v>0</v>
      </c>
      <c r="H96" s="5">
        <f t="shared" si="170"/>
        <v>0</v>
      </c>
      <c r="I96" s="5">
        <f t="shared" si="170"/>
        <v>0</v>
      </c>
      <c r="J96" s="5">
        <f t="shared" si="170"/>
        <v>0</v>
      </c>
      <c r="K96" s="5">
        <f t="shared" si="170"/>
        <v>0</v>
      </c>
      <c r="L96" s="5">
        <f t="shared" si="170"/>
        <v>0</v>
      </c>
      <c r="M96" s="5">
        <f t="shared" si="170"/>
        <v>17181</v>
      </c>
      <c r="N96" s="5">
        <f t="shared" si="170"/>
        <v>17181</v>
      </c>
      <c r="O96" s="5">
        <f t="shared" si="170"/>
        <v>0</v>
      </c>
      <c r="P96" s="5">
        <f t="shared" si="170"/>
        <v>0</v>
      </c>
      <c r="Q96" s="5">
        <f t="shared" si="170"/>
        <v>0</v>
      </c>
      <c r="R96" s="5">
        <f t="shared" si="170"/>
        <v>0</v>
      </c>
      <c r="S96" s="5">
        <f t="shared" si="170"/>
        <v>17181</v>
      </c>
      <c r="T96" s="5">
        <f t="shared" si="170"/>
        <v>17181</v>
      </c>
      <c r="U96" s="5">
        <f t="shared" si="170"/>
        <v>0</v>
      </c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</row>
    <row r="97" spans="1:51" s="42" customFormat="1" ht="24" hidden="1" customHeight="1" x14ac:dyDescent="0.25">
      <c r="A97" s="8"/>
      <c r="B97" s="9" t="s">
        <v>187</v>
      </c>
      <c r="C97" s="8" t="s">
        <v>218</v>
      </c>
      <c r="D97" s="10">
        <f>G97+M97+V97+AB97+AH97+AN97+AT97</f>
        <v>17181</v>
      </c>
      <c r="E97" s="10">
        <f t="shared" ref="E97:E98" si="171">H97+N97+W97+AC97+AI97+AO97+AU97</f>
        <v>17181</v>
      </c>
      <c r="F97" s="10">
        <f t="shared" ref="F97:F98" si="172">I97+O97+X97+AD97+AJ97+AP97+AV97</f>
        <v>0</v>
      </c>
      <c r="G97" s="10">
        <f>J97</f>
        <v>0</v>
      </c>
      <c r="H97" s="10">
        <f>G97</f>
        <v>0</v>
      </c>
      <c r="I97" s="10">
        <f>H97-G97</f>
        <v>0</v>
      </c>
      <c r="J97" s="11"/>
      <c r="K97" s="10">
        <f>J97</f>
        <v>0</v>
      </c>
      <c r="L97" s="10">
        <f>K97-J97</f>
        <v>0</v>
      </c>
      <c r="M97" s="10">
        <f>P97+S97</f>
        <v>17181</v>
      </c>
      <c r="N97" s="10">
        <f>M97</f>
        <v>17181</v>
      </c>
      <c r="O97" s="10">
        <f>N97-M97</f>
        <v>0</v>
      </c>
      <c r="P97" s="11"/>
      <c r="Q97" s="10">
        <f>P97</f>
        <v>0</v>
      </c>
      <c r="R97" s="10">
        <f>Q97-P97</f>
        <v>0</v>
      </c>
      <c r="S97" s="11">
        <v>17181</v>
      </c>
      <c r="T97" s="10">
        <f>S97</f>
        <v>17181</v>
      </c>
      <c r="U97" s="10">
        <f>T97-S97</f>
        <v>0</v>
      </c>
      <c r="V97" s="10"/>
      <c r="W97" s="10"/>
      <c r="X97" s="10"/>
      <c r="Y97" s="12"/>
      <c r="Z97" s="12"/>
      <c r="AA97" s="10"/>
      <c r="AB97" s="10"/>
      <c r="AC97" s="10"/>
      <c r="AD97" s="10"/>
      <c r="AE97" s="12"/>
      <c r="AF97" s="10"/>
      <c r="AG97" s="10"/>
      <c r="AH97" s="10"/>
      <c r="AI97" s="10"/>
      <c r="AJ97" s="10"/>
      <c r="AK97" s="46"/>
      <c r="AL97" s="10"/>
      <c r="AM97" s="10"/>
      <c r="AN97" s="10"/>
      <c r="AO97" s="10"/>
      <c r="AP97" s="10"/>
      <c r="AQ97" s="46"/>
      <c r="AR97" s="10"/>
      <c r="AS97" s="10"/>
      <c r="AT97" s="10"/>
      <c r="AU97" s="10"/>
      <c r="AV97" s="10"/>
      <c r="AW97" s="49"/>
      <c r="AX97" s="10"/>
      <c r="AY97" s="10"/>
    </row>
    <row r="98" spans="1:51" s="42" customFormat="1" ht="37.5" hidden="1" customHeight="1" x14ac:dyDescent="0.25">
      <c r="A98" s="8"/>
      <c r="B98" s="9" t="s">
        <v>189</v>
      </c>
      <c r="C98" s="8" t="s">
        <v>219</v>
      </c>
      <c r="D98" s="10">
        <f t="shared" ref="D98" si="173">G98+M98+V98+AB98+AH98+AN98+AT98</f>
        <v>0</v>
      </c>
      <c r="E98" s="10">
        <f t="shared" si="171"/>
        <v>0</v>
      </c>
      <c r="F98" s="10">
        <f t="shared" si="172"/>
        <v>0</v>
      </c>
      <c r="G98" s="10">
        <f>J98</f>
        <v>0</v>
      </c>
      <c r="H98" s="10">
        <f>G98</f>
        <v>0</v>
      </c>
      <c r="I98" s="10">
        <f>H98-G98</f>
        <v>0</v>
      </c>
      <c r="J98" s="11"/>
      <c r="K98" s="10">
        <f>J98</f>
        <v>0</v>
      </c>
      <c r="L98" s="10">
        <f>K98-J98</f>
        <v>0</v>
      </c>
      <c r="M98" s="10">
        <f>P98+S98</f>
        <v>0</v>
      </c>
      <c r="N98" s="10">
        <f>M98</f>
        <v>0</v>
      </c>
      <c r="O98" s="10">
        <f>N98-M98</f>
        <v>0</v>
      </c>
      <c r="P98" s="11"/>
      <c r="Q98" s="10">
        <f>P98</f>
        <v>0</v>
      </c>
      <c r="R98" s="10">
        <f>Q98-P98</f>
        <v>0</v>
      </c>
      <c r="S98" s="11"/>
      <c r="T98" s="10">
        <f>S98</f>
        <v>0</v>
      </c>
      <c r="U98" s="10">
        <f>T98-S98</f>
        <v>0</v>
      </c>
      <c r="V98" s="10"/>
      <c r="W98" s="10"/>
      <c r="X98" s="10"/>
      <c r="Y98" s="12"/>
      <c r="Z98" s="12"/>
      <c r="AA98" s="10"/>
      <c r="AB98" s="10"/>
      <c r="AC98" s="10"/>
      <c r="AD98" s="10"/>
      <c r="AE98" s="12"/>
      <c r="AF98" s="10"/>
      <c r="AG98" s="10"/>
      <c r="AH98" s="10"/>
      <c r="AI98" s="10"/>
      <c r="AJ98" s="10"/>
      <c r="AK98" s="46"/>
      <c r="AL98" s="10"/>
      <c r="AM98" s="10"/>
      <c r="AN98" s="10"/>
      <c r="AO98" s="10"/>
      <c r="AP98" s="10"/>
      <c r="AQ98" s="46"/>
      <c r="AR98" s="10"/>
      <c r="AS98" s="10"/>
      <c r="AT98" s="10"/>
      <c r="AU98" s="10"/>
      <c r="AV98" s="10"/>
      <c r="AW98" s="49"/>
      <c r="AX98" s="10"/>
      <c r="AY98" s="10"/>
    </row>
    <row r="99" spans="1:51" s="41" customFormat="1" ht="35.25" hidden="1" customHeight="1" x14ac:dyDescent="0.25">
      <c r="A99" s="2" t="s">
        <v>76</v>
      </c>
      <c r="B99" s="3" t="s">
        <v>220</v>
      </c>
      <c r="C99" s="2" t="s">
        <v>221</v>
      </c>
      <c r="D99" s="5">
        <f>D100+D101</f>
        <v>0</v>
      </c>
      <c r="E99" s="5">
        <f t="shared" ref="E99:U99" si="174">E100+E101</f>
        <v>0</v>
      </c>
      <c r="F99" s="5">
        <f t="shared" si="174"/>
        <v>0</v>
      </c>
      <c r="G99" s="5">
        <f t="shared" si="174"/>
        <v>0</v>
      </c>
      <c r="H99" s="5">
        <f t="shared" si="174"/>
        <v>0</v>
      </c>
      <c r="I99" s="5">
        <f t="shared" si="174"/>
        <v>0</v>
      </c>
      <c r="J99" s="5">
        <f t="shared" si="174"/>
        <v>0</v>
      </c>
      <c r="K99" s="5">
        <f t="shared" si="174"/>
        <v>0</v>
      </c>
      <c r="L99" s="5">
        <f t="shared" si="174"/>
        <v>0</v>
      </c>
      <c r="M99" s="5">
        <f t="shared" si="174"/>
        <v>0</v>
      </c>
      <c r="N99" s="5">
        <f t="shared" si="174"/>
        <v>0</v>
      </c>
      <c r="O99" s="5">
        <f t="shared" si="174"/>
        <v>0</v>
      </c>
      <c r="P99" s="5">
        <f t="shared" si="174"/>
        <v>0</v>
      </c>
      <c r="Q99" s="5">
        <f t="shared" si="174"/>
        <v>0</v>
      </c>
      <c r="R99" s="5">
        <f t="shared" si="174"/>
        <v>0</v>
      </c>
      <c r="S99" s="5">
        <f t="shared" si="174"/>
        <v>0</v>
      </c>
      <c r="T99" s="5">
        <f t="shared" si="174"/>
        <v>0</v>
      </c>
      <c r="U99" s="5">
        <f t="shared" si="174"/>
        <v>0</v>
      </c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</row>
    <row r="100" spans="1:51" s="42" customFormat="1" ht="21.75" hidden="1" customHeight="1" x14ac:dyDescent="0.25">
      <c r="A100" s="8"/>
      <c r="B100" s="9" t="s">
        <v>187</v>
      </c>
      <c r="C100" s="8" t="s">
        <v>222</v>
      </c>
      <c r="D100" s="10">
        <f>G100+M100+V100+AB100+AH100+AN100+AT100</f>
        <v>0</v>
      </c>
      <c r="E100" s="10">
        <f t="shared" ref="E100:E101" si="175">H100+N100+W100+AC100+AI100+AO100+AU100</f>
        <v>0</v>
      </c>
      <c r="F100" s="10">
        <f t="shared" ref="F100:F101" si="176">I100+O100+X100+AD100+AJ100+AP100+AV100</f>
        <v>0</v>
      </c>
      <c r="G100" s="10">
        <f>J100</f>
        <v>0</v>
      </c>
      <c r="H100" s="10">
        <f>G100</f>
        <v>0</v>
      </c>
      <c r="I100" s="10">
        <f>H100-G100</f>
        <v>0</v>
      </c>
      <c r="J100" s="11"/>
      <c r="K100" s="10">
        <f>J100</f>
        <v>0</v>
      </c>
      <c r="L100" s="10">
        <f>K100-J100</f>
        <v>0</v>
      </c>
      <c r="M100" s="10">
        <f>P100+S100</f>
        <v>0</v>
      </c>
      <c r="N100" s="10">
        <f>M100</f>
        <v>0</v>
      </c>
      <c r="O100" s="10">
        <f>N100-M100</f>
        <v>0</v>
      </c>
      <c r="P100" s="11"/>
      <c r="Q100" s="10">
        <f>P100</f>
        <v>0</v>
      </c>
      <c r="R100" s="10">
        <f>Q100-P100</f>
        <v>0</v>
      </c>
      <c r="S100" s="11"/>
      <c r="T100" s="10">
        <f>S100</f>
        <v>0</v>
      </c>
      <c r="U100" s="10">
        <f>T100-S100</f>
        <v>0</v>
      </c>
      <c r="V100" s="10"/>
      <c r="W100" s="10"/>
      <c r="X100" s="10"/>
      <c r="Y100" s="12"/>
      <c r="Z100" s="12"/>
      <c r="AA100" s="10"/>
      <c r="AB100" s="10"/>
      <c r="AC100" s="10"/>
      <c r="AD100" s="10"/>
      <c r="AE100" s="12"/>
      <c r="AF100" s="10"/>
      <c r="AG100" s="10"/>
      <c r="AH100" s="10"/>
      <c r="AI100" s="10"/>
      <c r="AJ100" s="10"/>
      <c r="AK100" s="46"/>
      <c r="AL100" s="10"/>
      <c r="AM100" s="10"/>
      <c r="AN100" s="10"/>
      <c r="AO100" s="10"/>
      <c r="AP100" s="10"/>
      <c r="AQ100" s="46"/>
      <c r="AR100" s="10"/>
      <c r="AS100" s="10"/>
      <c r="AT100" s="10"/>
      <c r="AU100" s="10"/>
      <c r="AV100" s="10"/>
      <c r="AW100" s="46"/>
      <c r="AX100" s="10"/>
      <c r="AY100" s="10"/>
    </row>
    <row r="101" spans="1:51" s="42" customFormat="1" ht="38.25" hidden="1" customHeight="1" x14ac:dyDescent="0.25">
      <c r="A101" s="8"/>
      <c r="B101" s="9" t="s">
        <v>189</v>
      </c>
      <c r="C101" s="8" t="s">
        <v>223</v>
      </c>
      <c r="D101" s="10">
        <f t="shared" ref="D101" si="177">G101+M101+V101+AB101+AH101+AN101+AT101</f>
        <v>0</v>
      </c>
      <c r="E101" s="10">
        <f t="shared" si="175"/>
        <v>0</v>
      </c>
      <c r="F101" s="10">
        <f t="shared" si="176"/>
        <v>0</v>
      </c>
      <c r="G101" s="10">
        <f>J101</f>
        <v>0</v>
      </c>
      <c r="H101" s="10">
        <f>G101</f>
        <v>0</v>
      </c>
      <c r="I101" s="10">
        <f>H101-G101</f>
        <v>0</v>
      </c>
      <c r="J101" s="11"/>
      <c r="K101" s="10">
        <f>J101</f>
        <v>0</v>
      </c>
      <c r="L101" s="10">
        <f>K101-J101</f>
        <v>0</v>
      </c>
      <c r="M101" s="10">
        <f>P101+S101</f>
        <v>0</v>
      </c>
      <c r="N101" s="10">
        <f>M101</f>
        <v>0</v>
      </c>
      <c r="O101" s="10">
        <f>N101-M101</f>
        <v>0</v>
      </c>
      <c r="P101" s="11"/>
      <c r="Q101" s="10">
        <f>P101</f>
        <v>0</v>
      </c>
      <c r="R101" s="10">
        <f>Q101-P101</f>
        <v>0</v>
      </c>
      <c r="S101" s="11"/>
      <c r="T101" s="10">
        <f>S101</f>
        <v>0</v>
      </c>
      <c r="U101" s="10">
        <f>T101-S101</f>
        <v>0</v>
      </c>
      <c r="V101" s="10"/>
      <c r="W101" s="10"/>
      <c r="X101" s="10"/>
      <c r="Y101" s="12"/>
      <c r="Z101" s="12"/>
      <c r="AA101" s="10"/>
      <c r="AB101" s="10"/>
      <c r="AC101" s="10"/>
      <c r="AD101" s="10"/>
      <c r="AE101" s="12"/>
      <c r="AF101" s="10"/>
      <c r="AG101" s="10"/>
      <c r="AH101" s="10"/>
      <c r="AI101" s="10"/>
      <c r="AJ101" s="10"/>
      <c r="AK101" s="46"/>
      <c r="AL101" s="10"/>
      <c r="AM101" s="10"/>
      <c r="AN101" s="10"/>
      <c r="AO101" s="10"/>
      <c r="AP101" s="10"/>
      <c r="AQ101" s="46"/>
      <c r="AR101" s="10"/>
      <c r="AS101" s="10"/>
      <c r="AT101" s="10"/>
      <c r="AU101" s="10"/>
      <c r="AV101" s="10"/>
      <c r="AW101" s="46"/>
      <c r="AX101" s="10"/>
      <c r="AY101" s="10"/>
    </row>
    <row r="102" spans="1:51" s="41" customFormat="1" ht="33.75" hidden="1" customHeight="1" x14ac:dyDescent="0.25">
      <c r="A102" s="2" t="s">
        <v>83</v>
      </c>
      <c r="B102" s="3" t="s">
        <v>224</v>
      </c>
      <c r="C102" s="2" t="s">
        <v>225</v>
      </c>
      <c r="D102" s="5">
        <f>D103+D104</f>
        <v>561387967</v>
      </c>
      <c r="E102" s="5">
        <f t="shared" ref="E102:U102" si="178">E103+E104</f>
        <v>561387967</v>
      </c>
      <c r="F102" s="5">
        <f t="shared" si="178"/>
        <v>0</v>
      </c>
      <c r="G102" s="5">
        <f t="shared" si="178"/>
        <v>0</v>
      </c>
      <c r="H102" s="5">
        <f t="shared" si="178"/>
        <v>0</v>
      </c>
      <c r="I102" s="5">
        <f t="shared" si="178"/>
        <v>0</v>
      </c>
      <c r="J102" s="5">
        <f t="shared" si="178"/>
        <v>0</v>
      </c>
      <c r="K102" s="5">
        <f t="shared" si="178"/>
        <v>0</v>
      </c>
      <c r="L102" s="5">
        <f t="shared" si="178"/>
        <v>0</v>
      </c>
      <c r="M102" s="5">
        <f t="shared" si="178"/>
        <v>561387967</v>
      </c>
      <c r="N102" s="5">
        <f t="shared" si="178"/>
        <v>561387967</v>
      </c>
      <c r="O102" s="5">
        <f t="shared" si="178"/>
        <v>0</v>
      </c>
      <c r="P102" s="5">
        <f t="shared" si="178"/>
        <v>0</v>
      </c>
      <c r="Q102" s="5">
        <f t="shared" si="178"/>
        <v>0</v>
      </c>
      <c r="R102" s="5">
        <f t="shared" si="178"/>
        <v>0</v>
      </c>
      <c r="S102" s="5">
        <f t="shared" si="178"/>
        <v>561387967</v>
      </c>
      <c r="T102" s="5">
        <f t="shared" si="178"/>
        <v>561387967</v>
      </c>
      <c r="U102" s="5">
        <f t="shared" si="178"/>
        <v>0</v>
      </c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</row>
    <row r="103" spans="1:51" s="42" customFormat="1" ht="24" hidden="1" customHeight="1" x14ac:dyDescent="0.25">
      <c r="A103" s="8"/>
      <c r="B103" s="9" t="s">
        <v>187</v>
      </c>
      <c r="C103" s="8" t="s">
        <v>226</v>
      </c>
      <c r="D103" s="10">
        <f>G103+M103+V103+AB103+AH103+AN103+AT103</f>
        <v>561387967</v>
      </c>
      <c r="E103" s="10">
        <f t="shared" ref="E103:E104" si="179">H103+N103+W103+AC103+AI103+AO103+AU103</f>
        <v>561387967</v>
      </c>
      <c r="F103" s="10">
        <f t="shared" ref="F103:F104" si="180">I103+O103+X103+AD103+AJ103+AP103+AV103</f>
        <v>0</v>
      </c>
      <c r="G103" s="10">
        <f>J103</f>
        <v>0</v>
      </c>
      <c r="H103" s="10">
        <f>G103</f>
        <v>0</v>
      </c>
      <c r="I103" s="10">
        <f>H103-G103</f>
        <v>0</v>
      </c>
      <c r="J103" s="11"/>
      <c r="K103" s="10">
        <f>J103</f>
        <v>0</v>
      </c>
      <c r="L103" s="10">
        <f>K103-J103</f>
        <v>0</v>
      </c>
      <c r="M103" s="10">
        <f>P103+S103</f>
        <v>561387967</v>
      </c>
      <c r="N103" s="10">
        <f>M103</f>
        <v>561387967</v>
      </c>
      <c r="O103" s="10">
        <f>N103-M103</f>
        <v>0</v>
      </c>
      <c r="P103" s="11"/>
      <c r="Q103" s="10">
        <f>P103</f>
        <v>0</v>
      </c>
      <c r="R103" s="10">
        <f>Q103-P103</f>
        <v>0</v>
      </c>
      <c r="S103" s="11">
        <v>561387967</v>
      </c>
      <c r="T103" s="10">
        <f>S103</f>
        <v>561387967</v>
      </c>
      <c r="U103" s="10">
        <f>T103-S103</f>
        <v>0</v>
      </c>
      <c r="V103" s="10"/>
      <c r="W103" s="10"/>
      <c r="X103" s="10"/>
      <c r="Y103" s="12"/>
      <c r="Z103" s="12"/>
      <c r="AA103" s="10"/>
      <c r="AB103" s="10"/>
      <c r="AC103" s="10"/>
      <c r="AD103" s="10"/>
      <c r="AE103" s="12"/>
      <c r="AF103" s="10"/>
      <c r="AG103" s="10"/>
      <c r="AH103" s="10"/>
      <c r="AI103" s="10"/>
      <c r="AJ103" s="10"/>
      <c r="AK103" s="47"/>
      <c r="AL103" s="10"/>
      <c r="AM103" s="10"/>
      <c r="AN103" s="10"/>
      <c r="AO103" s="10"/>
      <c r="AP103" s="10"/>
      <c r="AQ103" s="49"/>
      <c r="AR103" s="10"/>
      <c r="AS103" s="10"/>
      <c r="AT103" s="10"/>
      <c r="AU103" s="10"/>
      <c r="AV103" s="10"/>
      <c r="AW103" s="49"/>
      <c r="AX103" s="10"/>
      <c r="AY103" s="10"/>
    </row>
    <row r="104" spans="1:51" s="42" customFormat="1" ht="37.5" hidden="1" customHeight="1" x14ac:dyDescent="0.25">
      <c r="A104" s="8"/>
      <c r="B104" s="9" t="s">
        <v>189</v>
      </c>
      <c r="C104" s="8" t="s">
        <v>227</v>
      </c>
      <c r="D104" s="10">
        <f t="shared" ref="D104" si="181">G104+M104+V104+AB104+AH104+AN104+AT104</f>
        <v>0</v>
      </c>
      <c r="E104" s="10">
        <f t="shared" si="179"/>
        <v>0</v>
      </c>
      <c r="F104" s="10">
        <f t="shared" si="180"/>
        <v>0</v>
      </c>
      <c r="G104" s="10">
        <f>J104</f>
        <v>0</v>
      </c>
      <c r="H104" s="10">
        <f>G104</f>
        <v>0</v>
      </c>
      <c r="I104" s="10">
        <f>H104-G104</f>
        <v>0</v>
      </c>
      <c r="J104" s="11"/>
      <c r="K104" s="10">
        <f>J104</f>
        <v>0</v>
      </c>
      <c r="L104" s="10">
        <f>K104-J104</f>
        <v>0</v>
      </c>
      <c r="M104" s="10">
        <f>P104+S104</f>
        <v>0</v>
      </c>
      <c r="N104" s="10">
        <f>M104</f>
        <v>0</v>
      </c>
      <c r="O104" s="10">
        <f>N104-M104</f>
        <v>0</v>
      </c>
      <c r="P104" s="11"/>
      <c r="Q104" s="10">
        <f>P104</f>
        <v>0</v>
      </c>
      <c r="R104" s="10">
        <f>Q104-P104</f>
        <v>0</v>
      </c>
      <c r="S104" s="11"/>
      <c r="T104" s="10">
        <f>S104</f>
        <v>0</v>
      </c>
      <c r="U104" s="10">
        <f>T104-S104</f>
        <v>0</v>
      </c>
      <c r="V104" s="10"/>
      <c r="W104" s="10"/>
      <c r="X104" s="10"/>
      <c r="Y104" s="12"/>
      <c r="Z104" s="12"/>
      <c r="AA104" s="10"/>
      <c r="AB104" s="10"/>
      <c r="AC104" s="10"/>
      <c r="AD104" s="10"/>
      <c r="AE104" s="12"/>
      <c r="AF104" s="10"/>
      <c r="AG104" s="10"/>
      <c r="AH104" s="10"/>
      <c r="AI104" s="10"/>
      <c r="AJ104" s="10"/>
      <c r="AK104" s="47"/>
      <c r="AL104" s="10"/>
      <c r="AM104" s="10"/>
      <c r="AN104" s="10"/>
      <c r="AO104" s="10"/>
      <c r="AP104" s="10"/>
      <c r="AQ104" s="46"/>
      <c r="AR104" s="10"/>
      <c r="AS104" s="10"/>
      <c r="AT104" s="10"/>
      <c r="AU104" s="10"/>
      <c r="AV104" s="10"/>
      <c r="AW104" s="46"/>
      <c r="AX104" s="10"/>
      <c r="AY104" s="10"/>
    </row>
    <row r="105" spans="1:51" s="41" customFormat="1" ht="27.6" hidden="1" x14ac:dyDescent="0.25">
      <c r="A105" s="2" t="s">
        <v>90</v>
      </c>
      <c r="B105" s="3" t="s">
        <v>228</v>
      </c>
      <c r="C105" s="2" t="s">
        <v>229</v>
      </c>
      <c r="D105" s="5">
        <f>D106+D107</f>
        <v>561405148</v>
      </c>
      <c r="E105" s="5">
        <f t="shared" ref="E105:U105" si="182">E106+E107</f>
        <v>561405148</v>
      </c>
      <c r="F105" s="5">
        <f t="shared" si="182"/>
        <v>0</v>
      </c>
      <c r="G105" s="5">
        <f t="shared" si="182"/>
        <v>0</v>
      </c>
      <c r="H105" s="5">
        <f t="shared" si="182"/>
        <v>0</v>
      </c>
      <c r="I105" s="5">
        <f t="shared" si="182"/>
        <v>0</v>
      </c>
      <c r="J105" s="5">
        <f t="shared" si="182"/>
        <v>0</v>
      </c>
      <c r="K105" s="5">
        <f t="shared" si="182"/>
        <v>0</v>
      </c>
      <c r="L105" s="5">
        <f t="shared" si="182"/>
        <v>0</v>
      </c>
      <c r="M105" s="5">
        <f t="shared" si="182"/>
        <v>561405148</v>
      </c>
      <c r="N105" s="5">
        <f t="shared" si="182"/>
        <v>561405148</v>
      </c>
      <c r="O105" s="5">
        <f t="shared" si="182"/>
        <v>0</v>
      </c>
      <c r="P105" s="5">
        <f t="shared" si="182"/>
        <v>0</v>
      </c>
      <c r="Q105" s="5">
        <f t="shared" si="182"/>
        <v>0</v>
      </c>
      <c r="R105" s="5">
        <f t="shared" si="182"/>
        <v>0</v>
      </c>
      <c r="S105" s="5">
        <f t="shared" si="182"/>
        <v>561405148</v>
      </c>
      <c r="T105" s="5">
        <f t="shared" si="182"/>
        <v>561405148</v>
      </c>
      <c r="U105" s="5">
        <f t="shared" si="182"/>
        <v>0</v>
      </c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</row>
    <row r="106" spans="1:51" s="42" customFormat="1" ht="27.6" hidden="1" x14ac:dyDescent="0.25">
      <c r="A106" s="8"/>
      <c r="B106" s="9" t="s">
        <v>230</v>
      </c>
      <c r="C106" s="8" t="s">
        <v>231</v>
      </c>
      <c r="D106" s="10">
        <f>G106+M106+V106+AB106+AH106+AN106+AT106</f>
        <v>561405148</v>
      </c>
      <c r="E106" s="10">
        <f t="shared" ref="E106:E107" si="183">H106+N106+W106+AC106+AI106+AO106+AU106</f>
        <v>561405148</v>
      </c>
      <c r="F106" s="10">
        <f t="shared" ref="F106:F107" si="184">I106+O106+X106+AD106+AJ106+AP106+AV106</f>
        <v>0</v>
      </c>
      <c r="G106" s="10">
        <f>J106</f>
        <v>0</v>
      </c>
      <c r="H106" s="10">
        <f>G106</f>
        <v>0</v>
      </c>
      <c r="I106" s="10">
        <f>H106-G106</f>
        <v>0</v>
      </c>
      <c r="J106" s="11"/>
      <c r="K106" s="10">
        <f>J106</f>
        <v>0</v>
      </c>
      <c r="L106" s="10">
        <f>K106-J106</f>
        <v>0</v>
      </c>
      <c r="M106" s="10">
        <f>P106+S106</f>
        <v>561405148</v>
      </c>
      <c r="N106" s="10">
        <f>M106</f>
        <v>561405148</v>
      </c>
      <c r="O106" s="10">
        <f>N106-M106</f>
        <v>0</v>
      </c>
      <c r="P106" s="11"/>
      <c r="Q106" s="10">
        <f>P106</f>
        <v>0</v>
      </c>
      <c r="R106" s="10">
        <f>Q106-P106</f>
        <v>0</v>
      </c>
      <c r="S106" s="11">
        <f>S97+S103</f>
        <v>561405148</v>
      </c>
      <c r="T106" s="10">
        <f>S106</f>
        <v>561405148</v>
      </c>
      <c r="U106" s="10">
        <f>T106-S106</f>
        <v>0</v>
      </c>
      <c r="V106" s="10"/>
      <c r="W106" s="10"/>
      <c r="X106" s="10"/>
      <c r="Y106" s="12"/>
      <c r="Z106" s="12"/>
      <c r="AA106" s="10"/>
      <c r="AB106" s="10"/>
      <c r="AC106" s="10"/>
      <c r="AD106" s="10"/>
      <c r="AE106" s="12"/>
      <c r="AF106" s="10"/>
      <c r="AG106" s="10"/>
      <c r="AH106" s="10"/>
      <c r="AI106" s="10"/>
      <c r="AJ106" s="10"/>
      <c r="AK106" s="45"/>
      <c r="AL106" s="10"/>
      <c r="AM106" s="10"/>
      <c r="AN106" s="10"/>
      <c r="AO106" s="10"/>
      <c r="AP106" s="10"/>
      <c r="AQ106" s="49"/>
      <c r="AR106" s="10"/>
      <c r="AS106" s="10"/>
      <c r="AT106" s="10"/>
      <c r="AU106" s="10"/>
      <c r="AV106" s="10"/>
      <c r="AW106" s="49"/>
      <c r="AX106" s="10"/>
      <c r="AY106" s="10"/>
    </row>
    <row r="107" spans="1:51" s="42" customFormat="1" ht="27.6" hidden="1" x14ac:dyDescent="0.25">
      <c r="A107" s="8"/>
      <c r="B107" s="9" t="s">
        <v>232</v>
      </c>
      <c r="C107" s="8" t="s">
        <v>233</v>
      </c>
      <c r="D107" s="10">
        <f t="shared" ref="D107" si="185">G107+M107+V107+AB107+AH107+AN107+AT107</f>
        <v>0</v>
      </c>
      <c r="E107" s="10">
        <f t="shared" si="183"/>
        <v>0</v>
      </c>
      <c r="F107" s="10">
        <f t="shared" si="184"/>
        <v>0</v>
      </c>
      <c r="G107" s="10">
        <f>J107</f>
        <v>0</v>
      </c>
      <c r="H107" s="10">
        <f>G107</f>
        <v>0</v>
      </c>
      <c r="I107" s="10">
        <f>H107-G107</f>
        <v>0</v>
      </c>
      <c r="J107" s="11"/>
      <c r="K107" s="10">
        <f>J107</f>
        <v>0</v>
      </c>
      <c r="L107" s="10">
        <f>K107-J107</f>
        <v>0</v>
      </c>
      <c r="M107" s="10">
        <f>P107+S107</f>
        <v>0</v>
      </c>
      <c r="N107" s="10">
        <f>M107</f>
        <v>0</v>
      </c>
      <c r="O107" s="10">
        <f>N107-M107</f>
        <v>0</v>
      </c>
      <c r="P107" s="11"/>
      <c r="Q107" s="10">
        <f>P107</f>
        <v>0</v>
      </c>
      <c r="R107" s="10">
        <f>Q107-P107</f>
        <v>0</v>
      </c>
      <c r="S107" s="11"/>
      <c r="T107" s="10">
        <f>S107</f>
        <v>0</v>
      </c>
      <c r="U107" s="10">
        <f>T107-S107</f>
        <v>0</v>
      </c>
      <c r="V107" s="10"/>
      <c r="W107" s="10"/>
      <c r="X107" s="10"/>
      <c r="Y107" s="12"/>
      <c r="Z107" s="12"/>
      <c r="AA107" s="10"/>
      <c r="AB107" s="10"/>
      <c r="AC107" s="10"/>
      <c r="AD107" s="10"/>
      <c r="AE107" s="12"/>
      <c r="AF107" s="10"/>
      <c r="AG107" s="10"/>
      <c r="AH107" s="10"/>
      <c r="AI107" s="10"/>
      <c r="AJ107" s="10"/>
      <c r="AK107" s="47"/>
      <c r="AL107" s="10"/>
      <c r="AM107" s="10"/>
      <c r="AN107" s="10"/>
      <c r="AO107" s="10"/>
      <c r="AP107" s="10"/>
      <c r="AQ107" s="46"/>
      <c r="AR107" s="10"/>
      <c r="AS107" s="10"/>
      <c r="AT107" s="10"/>
      <c r="AU107" s="10"/>
      <c r="AV107" s="10"/>
      <c r="AW107" s="46"/>
      <c r="AX107" s="10"/>
      <c r="AY107" s="10"/>
    </row>
    <row r="108" spans="1:51" s="41" customFormat="1" ht="33.75" hidden="1" customHeight="1" x14ac:dyDescent="0.25">
      <c r="A108" s="2" t="s">
        <v>95</v>
      </c>
      <c r="B108" s="3" t="s">
        <v>234</v>
      </c>
      <c r="C108" s="2" t="s">
        <v>235</v>
      </c>
      <c r="D108" s="5">
        <f>D109+D110</f>
        <v>560815000</v>
      </c>
      <c r="E108" s="5">
        <f t="shared" ref="E108:U108" si="186">E109+E110</f>
        <v>560815000</v>
      </c>
      <c r="F108" s="5">
        <f t="shared" si="186"/>
        <v>0</v>
      </c>
      <c r="G108" s="5">
        <f t="shared" si="186"/>
        <v>0</v>
      </c>
      <c r="H108" s="5">
        <f t="shared" si="186"/>
        <v>0</v>
      </c>
      <c r="I108" s="5">
        <f t="shared" si="186"/>
        <v>0</v>
      </c>
      <c r="J108" s="5">
        <f t="shared" si="186"/>
        <v>0</v>
      </c>
      <c r="K108" s="5">
        <f t="shared" si="186"/>
        <v>0</v>
      </c>
      <c r="L108" s="5">
        <f t="shared" si="186"/>
        <v>0</v>
      </c>
      <c r="M108" s="5">
        <f t="shared" si="186"/>
        <v>560815000</v>
      </c>
      <c r="N108" s="5">
        <f t="shared" si="186"/>
        <v>560815000</v>
      </c>
      <c r="O108" s="5">
        <f t="shared" si="186"/>
        <v>0</v>
      </c>
      <c r="P108" s="5">
        <f t="shared" si="186"/>
        <v>0</v>
      </c>
      <c r="Q108" s="5">
        <f t="shared" si="186"/>
        <v>0</v>
      </c>
      <c r="R108" s="5">
        <f t="shared" si="186"/>
        <v>0</v>
      </c>
      <c r="S108" s="5">
        <f t="shared" si="186"/>
        <v>560815000</v>
      </c>
      <c r="T108" s="5">
        <f t="shared" si="186"/>
        <v>560815000</v>
      </c>
      <c r="U108" s="5">
        <f t="shared" si="186"/>
        <v>0</v>
      </c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</row>
    <row r="109" spans="1:51" s="42" customFormat="1" ht="21" hidden="1" customHeight="1" x14ac:dyDescent="0.25">
      <c r="A109" s="8"/>
      <c r="B109" s="9" t="s">
        <v>187</v>
      </c>
      <c r="C109" s="8" t="s">
        <v>236</v>
      </c>
      <c r="D109" s="10">
        <f>G109+M109+V109+AB109+AH109+AN109+AT109</f>
        <v>560815000</v>
      </c>
      <c r="E109" s="10">
        <f t="shared" ref="E109:E110" si="187">H109+N109+W109+AC109+AI109+AO109+AU109</f>
        <v>560815000</v>
      </c>
      <c r="F109" s="10">
        <f t="shared" ref="F109:F110" si="188">I109+O109+X109+AD109+AJ109+AP109+AV109</f>
        <v>0</v>
      </c>
      <c r="G109" s="10">
        <f>J109</f>
        <v>0</v>
      </c>
      <c r="H109" s="10">
        <f>G109</f>
        <v>0</v>
      </c>
      <c r="I109" s="10">
        <f>H109-G109</f>
        <v>0</v>
      </c>
      <c r="J109" s="11"/>
      <c r="K109" s="10">
        <f>J109</f>
        <v>0</v>
      </c>
      <c r="L109" s="10">
        <f>K109-J109</f>
        <v>0</v>
      </c>
      <c r="M109" s="10">
        <f>P109+S109</f>
        <v>560815000</v>
      </c>
      <c r="N109" s="10">
        <f>M109</f>
        <v>560815000</v>
      </c>
      <c r="O109" s="10">
        <f>N109-M109</f>
        <v>0</v>
      </c>
      <c r="P109" s="11"/>
      <c r="Q109" s="10">
        <f>P109</f>
        <v>0</v>
      </c>
      <c r="R109" s="10">
        <f>Q109-P109</f>
        <v>0</v>
      </c>
      <c r="S109" s="11">
        <v>560815000</v>
      </c>
      <c r="T109" s="10">
        <f>S109</f>
        <v>560815000</v>
      </c>
      <c r="U109" s="10">
        <f>T109-S109</f>
        <v>0</v>
      </c>
      <c r="V109" s="10"/>
      <c r="W109" s="10"/>
      <c r="X109" s="10"/>
      <c r="Y109" s="12"/>
      <c r="Z109" s="12"/>
      <c r="AA109" s="10"/>
      <c r="AB109" s="10"/>
      <c r="AC109" s="10"/>
      <c r="AD109" s="10"/>
      <c r="AE109" s="12"/>
      <c r="AF109" s="10"/>
      <c r="AG109" s="10"/>
      <c r="AH109" s="10"/>
      <c r="AI109" s="10"/>
      <c r="AJ109" s="10"/>
      <c r="AK109" s="45"/>
      <c r="AL109" s="10"/>
      <c r="AM109" s="10"/>
      <c r="AN109" s="10"/>
      <c r="AO109" s="10"/>
      <c r="AP109" s="10"/>
      <c r="AQ109" s="50"/>
      <c r="AR109" s="10"/>
      <c r="AS109" s="10"/>
      <c r="AT109" s="10"/>
      <c r="AU109" s="10"/>
      <c r="AV109" s="10"/>
      <c r="AW109" s="49"/>
      <c r="AX109" s="10"/>
      <c r="AY109" s="10"/>
    </row>
    <row r="110" spans="1:51" s="42" customFormat="1" ht="39.75" hidden="1" customHeight="1" x14ac:dyDescent="0.25">
      <c r="A110" s="8"/>
      <c r="B110" s="9" t="s">
        <v>189</v>
      </c>
      <c r="C110" s="8" t="s">
        <v>237</v>
      </c>
      <c r="D110" s="10">
        <f t="shared" ref="D110" si="189">G110+M110+V110+AB110+AH110+AN110+AT110</f>
        <v>0</v>
      </c>
      <c r="E110" s="10">
        <f t="shared" si="187"/>
        <v>0</v>
      </c>
      <c r="F110" s="10">
        <f t="shared" si="188"/>
        <v>0</v>
      </c>
      <c r="G110" s="10">
        <f>J110</f>
        <v>0</v>
      </c>
      <c r="H110" s="10">
        <f>G110</f>
        <v>0</v>
      </c>
      <c r="I110" s="10">
        <f>H110-G110</f>
        <v>0</v>
      </c>
      <c r="J110" s="11"/>
      <c r="K110" s="10">
        <f>J110</f>
        <v>0</v>
      </c>
      <c r="L110" s="10">
        <f>K110-J110</f>
        <v>0</v>
      </c>
      <c r="M110" s="10">
        <f>P110+S110</f>
        <v>0</v>
      </c>
      <c r="N110" s="10">
        <f>M110</f>
        <v>0</v>
      </c>
      <c r="O110" s="10">
        <f>N110-M110</f>
        <v>0</v>
      </c>
      <c r="P110" s="11"/>
      <c r="Q110" s="10">
        <f>P110</f>
        <v>0</v>
      </c>
      <c r="R110" s="10">
        <f>Q110-P110</f>
        <v>0</v>
      </c>
      <c r="S110" s="11"/>
      <c r="T110" s="10">
        <f>S110</f>
        <v>0</v>
      </c>
      <c r="U110" s="10">
        <f>T110-S110</f>
        <v>0</v>
      </c>
      <c r="V110" s="10"/>
      <c r="W110" s="10"/>
      <c r="X110" s="10"/>
      <c r="Y110" s="12"/>
      <c r="Z110" s="12"/>
      <c r="AA110" s="10"/>
      <c r="AB110" s="10"/>
      <c r="AC110" s="10"/>
      <c r="AD110" s="10"/>
      <c r="AE110" s="12"/>
      <c r="AF110" s="10"/>
      <c r="AG110" s="10"/>
      <c r="AH110" s="10"/>
      <c r="AI110" s="10"/>
      <c r="AJ110" s="10"/>
      <c r="AK110" s="47"/>
      <c r="AL110" s="10"/>
      <c r="AM110" s="10"/>
      <c r="AN110" s="10"/>
      <c r="AO110" s="10"/>
      <c r="AP110" s="10"/>
      <c r="AQ110" s="46"/>
      <c r="AR110" s="10"/>
      <c r="AS110" s="10"/>
      <c r="AT110" s="10"/>
      <c r="AU110" s="10"/>
      <c r="AV110" s="10"/>
      <c r="AW110" s="46"/>
      <c r="AX110" s="10"/>
      <c r="AY110" s="10"/>
    </row>
    <row r="111" spans="1:51" s="41" customFormat="1" ht="54.75" hidden="1" customHeight="1" x14ac:dyDescent="0.25">
      <c r="A111" s="2" t="s">
        <v>100</v>
      </c>
      <c r="B111" s="3" t="s">
        <v>238</v>
      </c>
      <c r="C111" s="2" t="s">
        <v>239</v>
      </c>
      <c r="D111" s="4">
        <f>D112+D113</f>
        <v>590148</v>
      </c>
      <c r="E111" s="4">
        <f t="shared" ref="E111:U111" si="190">E112+E113</f>
        <v>590148</v>
      </c>
      <c r="F111" s="4">
        <f t="shared" si="190"/>
        <v>0</v>
      </c>
      <c r="G111" s="4">
        <f t="shared" si="190"/>
        <v>0</v>
      </c>
      <c r="H111" s="4">
        <f t="shared" si="190"/>
        <v>0</v>
      </c>
      <c r="I111" s="4">
        <f t="shared" si="190"/>
        <v>0</v>
      </c>
      <c r="J111" s="4">
        <f t="shared" si="190"/>
        <v>0</v>
      </c>
      <c r="K111" s="4">
        <f t="shared" si="190"/>
        <v>0</v>
      </c>
      <c r="L111" s="4">
        <f t="shared" si="190"/>
        <v>0</v>
      </c>
      <c r="M111" s="4">
        <f t="shared" si="190"/>
        <v>590148</v>
      </c>
      <c r="N111" s="4">
        <f t="shared" si="190"/>
        <v>590148</v>
      </c>
      <c r="O111" s="4">
        <f t="shared" si="190"/>
        <v>0</v>
      </c>
      <c r="P111" s="4">
        <f t="shared" si="190"/>
        <v>0</v>
      </c>
      <c r="Q111" s="4">
        <f t="shared" si="190"/>
        <v>0</v>
      </c>
      <c r="R111" s="4">
        <f t="shared" si="190"/>
        <v>0</v>
      </c>
      <c r="S111" s="4">
        <f t="shared" si="190"/>
        <v>590148</v>
      </c>
      <c r="T111" s="4">
        <f t="shared" si="190"/>
        <v>590148</v>
      </c>
      <c r="U111" s="4">
        <f t="shared" si="190"/>
        <v>0</v>
      </c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</row>
    <row r="112" spans="1:51" s="42" customFormat="1" ht="37.5" hidden="1" customHeight="1" x14ac:dyDescent="0.25">
      <c r="A112" s="8"/>
      <c r="B112" s="9" t="s">
        <v>240</v>
      </c>
      <c r="C112" s="8" t="s">
        <v>241</v>
      </c>
      <c r="D112" s="10">
        <f>G112+M112+V112+AB112+AH112+AN112+AT112</f>
        <v>590148</v>
      </c>
      <c r="E112" s="10">
        <f t="shared" ref="E112:E113" si="191">H112+N112+W112+AC112+AI112+AO112+AU112</f>
        <v>590148</v>
      </c>
      <c r="F112" s="10">
        <f t="shared" ref="F112:F113" si="192">I112+O112+X112+AD112+AJ112+AP112+AV112</f>
        <v>0</v>
      </c>
      <c r="G112" s="10">
        <f>J112</f>
        <v>0</v>
      </c>
      <c r="H112" s="10">
        <f>G112</f>
        <v>0</v>
      </c>
      <c r="I112" s="10">
        <f>H112-G112</f>
        <v>0</v>
      </c>
      <c r="J112" s="17"/>
      <c r="K112" s="10">
        <f>J112</f>
        <v>0</v>
      </c>
      <c r="L112" s="10">
        <f>K112-J112</f>
        <v>0</v>
      </c>
      <c r="M112" s="10">
        <f>P112+S112</f>
        <v>590148</v>
      </c>
      <c r="N112" s="10">
        <f>M112</f>
        <v>590148</v>
      </c>
      <c r="O112" s="10">
        <f>N112-M112</f>
        <v>0</v>
      </c>
      <c r="P112" s="17"/>
      <c r="Q112" s="10">
        <f>P112</f>
        <v>0</v>
      </c>
      <c r="R112" s="10">
        <f>Q112-P112</f>
        <v>0</v>
      </c>
      <c r="S112" s="17">
        <v>590148</v>
      </c>
      <c r="T112" s="10">
        <f>S112</f>
        <v>590148</v>
      </c>
      <c r="U112" s="10">
        <f>T112-S112</f>
        <v>0</v>
      </c>
      <c r="V112" s="10"/>
      <c r="W112" s="10"/>
      <c r="X112" s="10"/>
      <c r="Y112" s="12"/>
      <c r="Z112" s="12"/>
      <c r="AA112" s="10"/>
      <c r="AB112" s="10"/>
      <c r="AC112" s="10"/>
      <c r="AD112" s="10"/>
      <c r="AE112" s="12"/>
      <c r="AF112" s="10"/>
      <c r="AG112" s="10"/>
      <c r="AH112" s="10"/>
      <c r="AI112" s="10"/>
      <c r="AJ112" s="10"/>
      <c r="AK112" s="45"/>
      <c r="AL112" s="10"/>
      <c r="AM112" s="10"/>
      <c r="AN112" s="10"/>
      <c r="AO112" s="10"/>
      <c r="AP112" s="10"/>
      <c r="AQ112" s="50"/>
      <c r="AR112" s="10"/>
      <c r="AS112" s="10"/>
      <c r="AT112" s="10"/>
      <c r="AU112" s="10"/>
      <c r="AV112" s="10"/>
      <c r="AW112" s="46"/>
      <c r="AX112" s="10"/>
      <c r="AY112" s="10"/>
    </row>
    <row r="113" spans="1:51" s="42" customFormat="1" ht="36" hidden="1" customHeight="1" x14ac:dyDescent="0.25">
      <c r="A113" s="18"/>
      <c r="B113" s="19" t="s">
        <v>242</v>
      </c>
      <c r="C113" s="18" t="s">
        <v>243</v>
      </c>
      <c r="D113" s="20">
        <f t="shared" ref="D113" si="193">G113+M113+V113+AB113+AH113+AN113+AT113</f>
        <v>0</v>
      </c>
      <c r="E113" s="20">
        <f t="shared" si="191"/>
        <v>0</v>
      </c>
      <c r="F113" s="20">
        <f t="shared" si="192"/>
        <v>0</v>
      </c>
      <c r="G113" s="20">
        <f>J113</f>
        <v>0</v>
      </c>
      <c r="H113" s="20">
        <f>G113</f>
        <v>0</v>
      </c>
      <c r="I113" s="20">
        <f>H113-G113</f>
        <v>0</v>
      </c>
      <c r="J113" s="25"/>
      <c r="K113" s="20">
        <f>J113</f>
        <v>0</v>
      </c>
      <c r="L113" s="20">
        <f>K113-J113</f>
        <v>0</v>
      </c>
      <c r="M113" s="20">
        <f>P113+S113</f>
        <v>0</v>
      </c>
      <c r="N113" s="20">
        <f>M113</f>
        <v>0</v>
      </c>
      <c r="O113" s="20">
        <f>N113-M113</f>
        <v>0</v>
      </c>
      <c r="P113" s="25"/>
      <c r="Q113" s="20">
        <f>P113</f>
        <v>0</v>
      </c>
      <c r="R113" s="20">
        <f>Q113-P113</f>
        <v>0</v>
      </c>
      <c r="S113" s="25"/>
      <c r="T113" s="20">
        <f>S113</f>
        <v>0</v>
      </c>
      <c r="U113" s="20">
        <f>T113-S113</f>
        <v>0</v>
      </c>
      <c r="V113" s="20"/>
      <c r="W113" s="20"/>
      <c r="X113" s="20"/>
      <c r="Y113" s="26"/>
      <c r="Z113" s="26"/>
      <c r="AA113" s="20"/>
      <c r="AB113" s="20"/>
      <c r="AC113" s="20"/>
      <c r="AD113" s="20"/>
      <c r="AE113" s="26"/>
      <c r="AF113" s="20"/>
      <c r="AG113" s="20"/>
      <c r="AH113" s="20"/>
      <c r="AI113" s="20"/>
      <c r="AJ113" s="20"/>
      <c r="AK113" s="51"/>
      <c r="AL113" s="20"/>
      <c r="AM113" s="20"/>
      <c r="AN113" s="20"/>
      <c r="AO113" s="20"/>
      <c r="AP113" s="20"/>
      <c r="AQ113" s="51"/>
      <c r="AR113" s="20"/>
      <c r="AS113" s="20"/>
      <c r="AT113" s="20"/>
      <c r="AU113" s="20"/>
      <c r="AV113" s="20"/>
      <c r="AW113" s="51"/>
      <c r="AX113" s="20"/>
      <c r="AY113" s="20"/>
    </row>
    <row r="114" spans="1:51" s="42" customFormat="1" ht="13.8" x14ac:dyDescent="0.25">
      <c r="A114" s="52"/>
      <c r="B114" s="53"/>
      <c r="C114" s="53"/>
      <c r="D114" s="54"/>
      <c r="E114" s="54"/>
      <c r="F114" s="54"/>
      <c r="G114" s="54"/>
      <c r="H114" s="54"/>
      <c r="I114" s="54"/>
      <c r="J114" s="53"/>
      <c r="K114" s="54"/>
      <c r="L114" s="54"/>
      <c r="M114" s="54"/>
      <c r="N114" s="54"/>
      <c r="O114" s="54"/>
      <c r="P114" s="53"/>
      <c r="Q114" s="54"/>
      <c r="R114" s="54"/>
      <c r="S114" s="53"/>
      <c r="T114" s="54"/>
      <c r="U114" s="54"/>
      <c r="V114" s="54"/>
      <c r="W114" s="54"/>
      <c r="X114" s="54"/>
      <c r="Y114" s="53"/>
      <c r="Z114" s="54"/>
      <c r="AA114" s="54"/>
      <c r="AB114" s="54"/>
      <c r="AC114" s="54"/>
      <c r="AD114" s="54"/>
      <c r="AE114" s="53"/>
      <c r="AF114" s="54"/>
      <c r="AG114" s="54"/>
      <c r="AH114" s="54"/>
      <c r="AI114" s="54"/>
      <c r="AJ114" s="54"/>
      <c r="AK114" s="53"/>
      <c r="AL114" s="54"/>
      <c r="AM114" s="54"/>
      <c r="AN114" s="54"/>
      <c r="AO114" s="54"/>
      <c r="AP114" s="54"/>
      <c r="AQ114" s="53"/>
      <c r="AR114" s="54"/>
      <c r="AS114" s="54"/>
      <c r="AT114" s="54"/>
      <c r="AU114" s="54"/>
      <c r="AV114" s="54"/>
      <c r="AW114" s="53"/>
      <c r="AX114" s="54"/>
      <c r="AY114" s="54"/>
    </row>
    <row r="115" spans="1:51" s="42" customFormat="1" ht="13.8" x14ac:dyDescent="0.25">
      <c r="A115" s="52"/>
      <c r="B115" s="53"/>
      <c r="C115" s="53"/>
      <c r="D115" s="54"/>
      <c r="E115" s="54"/>
      <c r="F115" s="54"/>
      <c r="G115" s="54"/>
      <c r="H115" s="54"/>
      <c r="I115" s="54"/>
      <c r="J115" s="53"/>
      <c r="K115" s="54"/>
      <c r="L115" s="54"/>
      <c r="M115" s="54"/>
      <c r="N115" s="54"/>
      <c r="O115" s="54"/>
      <c r="P115" s="53"/>
      <c r="Q115" s="54"/>
      <c r="R115" s="54"/>
      <c r="S115" s="53"/>
      <c r="T115" s="54"/>
      <c r="U115" s="54"/>
      <c r="V115" s="54"/>
      <c r="W115" s="54"/>
      <c r="X115" s="54"/>
      <c r="Y115" s="53"/>
      <c r="Z115" s="54"/>
      <c r="AA115" s="54"/>
      <c r="AB115" s="54"/>
      <c r="AC115" s="54"/>
      <c r="AD115" s="54"/>
      <c r="AE115" s="53"/>
      <c r="AF115" s="54"/>
      <c r="AG115" s="54"/>
      <c r="AH115" s="54"/>
      <c r="AI115" s="54"/>
      <c r="AJ115" s="54"/>
      <c r="AK115" s="53"/>
      <c r="AL115" s="54"/>
      <c r="AM115" s="54"/>
      <c r="AN115" s="54"/>
      <c r="AO115" s="54"/>
      <c r="AP115" s="54"/>
      <c r="AQ115" s="53"/>
      <c r="AR115" s="54"/>
      <c r="AS115" s="54"/>
      <c r="AT115" s="54"/>
      <c r="AU115" s="54"/>
      <c r="AV115" s="54"/>
      <c r="AW115" s="53"/>
      <c r="AX115" s="54"/>
      <c r="AY115" s="54"/>
    </row>
    <row r="116" spans="1:51" s="42" customFormat="1" ht="13.8" x14ac:dyDescent="0.25">
      <c r="A116" s="52"/>
      <c r="B116" s="53"/>
      <c r="C116" s="53"/>
      <c r="D116" s="54"/>
      <c r="E116" s="54"/>
      <c r="F116" s="54"/>
      <c r="G116" s="54"/>
      <c r="H116" s="54"/>
      <c r="I116" s="54"/>
      <c r="J116" s="53"/>
      <c r="K116" s="54"/>
      <c r="L116" s="54"/>
      <c r="M116" s="54"/>
      <c r="N116" s="54"/>
      <c r="O116" s="54"/>
      <c r="P116" s="53"/>
      <c r="Q116" s="54"/>
      <c r="R116" s="54"/>
      <c r="S116" s="53"/>
      <c r="T116" s="54"/>
      <c r="U116" s="54"/>
      <c r="V116" s="54"/>
      <c r="W116" s="54"/>
      <c r="X116" s="54"/>
      <c r="Y116" s="53"/>
      <c r="Z116" s="54"/>
      <c r="AA116" s="54"/>
      <c r="AB116" s="54"/>
      <c r="AC116" s="54"/>
      <c r="AD116" s="54"/>
      <c r="AE116" s="53"/>
      <c r="AF116" s="54"/>
      <c r="AG116" s="54"/>
      <c r="AH116" s="54"/>
      <c r="AI116" s="54"/>
      <c r="AJ116" s="54"/>
      <c r="AK116" s="53"/>
      <c r="AL116" s="54"/>
      <c r="AM116" s="54"/>
      <c r="AN116" s="54"/>
      <c r="AO116" s="54"/>
      <c r="AP116" s="54"/>
      <c r="AQ116" s="53"/>
      <c r="AR116" s="54"/>
      <c r="AS116" s="54"/>
      <c r="AT116" s="54"/>
      <c r="AU116" s="54"/>
      <c r="AV116" s="54"/>
      <c r="AW116" s="53"/>
      <c r="AX116" s="54"/>
      <c r="AY116" s="54"/>
    </row>
    <row r="117" spans="1:51" s="42" customFormat="1" ht="13.8" x14ac:dyDescent="0.25">
      <c r="A117" s="52"/>
      <c r="B117" s="53"/>
      <c r="C117" s="53"/>
      <c r="D117" s="54"/>
      <c r="E117" s="54"/>
      <c r="F117" s="54"/>
      <c r="G117" s="54"/>
      <c r="H117" s="54"/>
      <c r="I117" s="54"/>
      <c r="J117" s="53"/>
      <c r="K117" s="54"/>
      <c r="L117" s="54"/>
      <c r="M117" s="54"/>
      <c r="N117" s="54"/>
      <c r="O117" s="54"/>
      <c r="P117" s="53"/>
      <c r="Q117" s="54"/>
      <c r="R117" s="54"/>
      <c r="S117" s="53"/>
      <c r="T117" s="54"/>
      <c r="U117" s="54"/>
      <c r="V117" s="54"/>
      <c r="W117" s="54"/>
      <c r="X117" s="54"/>
      <c r="Y117" s="53"/>
      <c r="Z117" s="54"/>
      <c r="AA117" s="54"/>
      <c r="AB117" s="54"/>
      <c r="AC117" s="54"/>
      <c r="AD117" s="54"/>
      <c r="AE117" s="53"/>
      <c r="AF117" s="54"/>
      <c r="AG117" s="54"/>
      <c r="AH117" s="54"/>
      <c r="AI117" s="54"/>
      <c r="AJ117" s="54"/>
      <c r="AK117" s="53"/>
      <c r="AL117" s="54"/>
      <c r="AM117" s="54"/>
      <c r="AN117" s="54"/>
      <c r="AO117" s="54"/>
      <c r="AP117" s="54"/>
      <c r="AQ117" s="53"/>
      <c r="AR117" s="54"/>
      <c r="AS117" s="54"/>
      <c r="AT117" s="54"/>
      <c r="AU117" s="54"/>
      <c r="AV117" s="54"/>
      <c r="AW117" s="53"/>
      <c r="AX117" s="54"/>
      <c r="AY117" s="54"/>
    </row>
    <row r="118" spans="1:51" s="42" customFormat="1" ht="13.8" x14ac:dyDescent="0.25">
      <c r="A118" s="52"/>
      <c r="B118" s="53"/>
      <c r="C118" s="53"/>
      <c r="D118" s="54"/>
      <c r="E118" s="54"/>
      <c r="F118" s="54"/>
      <c r="G118" s="54"/>
      <c r="H118" s="54"/>
      <c r="I118" s="54"/>
      <c r="J118" s="53"/>
      <c r="K118" s="54"/>
      <c r="L118" s="54"/>
      <c r="M118" s="54"/>
      <c r="N118" s="54"/>
      <c r="O118" s="54"/>
      <c r="P118" s="53"/>
      <c r="Q118" s="54"/>
      <c r="R118" s="54"/>
      <c r="S118" s="53"/>
      <c r="T118" s="54"/>
      <c r="U118" s="54"/>
      <c r="V118" s="54"/>
      <c r="W118" s="54"/>
      <c r="X118" s="54"/>
      <c r="Y118" s="53"/>
      <c r="Z118" s="54"/>
      <c r="AA118" s="54"/>
      <c r="AB118" s="54"/>
      <c r="AC118" s="54"/>
      <c r="AD118" s="54"/>
      <c r="AE118" s="53"/>
      <c r="AF118" s="54"/>
      <c r="AG118" s="54"/>
      <c r="AH118" s="54"/>
      <c r="AI118" s="54"/>
      <c r="AJ118" s="54"/>
      <c r="AK118" s="53"/>
      <c r="AL118" s="54"/>
      <c r="AM118" s="54"/>
      <c r="AN118" s="54"/>
      <c r="AO118" s="54"/>
      <c r="AP118" s="54"/>
      <c r="AQ118" s="53"/>
      <c r="AR118" s="54"/>
      <c r="AS118" s="54"/>
      <c r="AT118" s="54"/>
      <c r="AU118" s="54"/>
      <c r="AV118" s="54"/>
      <c r="AW118" s="53"/>
      <c r="AX118" s="54"/>
      <c r="AY118" s="54"/>
    </row>
    <row r="119" spans="1:51" s="42" customFormat="1" ht="13.8" x14ac:dyDescent="0.25">
      <c r="A119" s="52"/>
      <c r="B119" s="53"/>
      <c r="C119" s="53"/>
      <c r="D119" s="54"/>
      <c r="E119" s="54"/>
      <c r="F119" s="54"/>
      <c r="G119" s="54"/>
      <c r="H119" s="54"/>
      <c r="I119" s="54"/>
      <c r="J119" s="53"/>
      <c r="K119" s="54"/>
      <c r="L119" s="54"/>
      <c r="M119" s="54"/>
      <c r="N119" s="54"/>
      <c r="O119" s="54"/>
      <c r="P119" s="53"/>
      <c r="Q119" s="54"/>
      <c r="R119" s="54"/>
      <c r="S119" s="53"/>
      <c r="T119" s="54"/>
      <c r="U119" s="54"/>
      <c r="V119" s="54"/>
      <c r="W119" s="54"/>
      <c r="X119" s="54"/>
      <c r="Y119" s="53"/>
      <c r="Z119" s="54"/>
      <c r="AA119" s="54"/>
      <c r="AB119" s="54"/>
      <c r="AC119" s="54"/>
      <c r="AD119" s="54"/>
      <c r="AE119" s="53"/>
      <c r="AF119" s="54"/>
      <c r="AG119" s="54"/>
      <c r="AH119" s="54"/>
      <c r="AI119" s="54"/>
      <c r="AJ119" s="54"/>
      <c r="AK119" s="53"/>
      <c r="AL119" s="54"/>
      <c r="AM119" s="54"/>
      <c r="AN119" s="54"/>
      <c r="AO119" s="54"/>
      <c r="AP119" s="54"/>
      <c r="AQ119" s="53"/>
      <c r="AR119" s="54"/>
      <c r="AS119" s="54"/>
      <c r="AT119" s="54"/>
      <c r="AU119" s="54"/>
      <c r="AV119" s="54"/>
      <c r="AW119" s="53"/>
      <c r="AX119" s="54"/>
      <c r="AY119" s="54"/>
    </row>
    <row r="120" spans="1:51" s="42" customFormat="1" ht="13.8" x14ac:dyDescent="0.25">
      <c r="A120" s="52"/>
      <c r="B120" s="53"/>
      <c r="C120" s="53"/>
      <c r="D120" s="54"/>
      <c r="E120" s="54"/>
      <c r="F120" s="54"/>
      <c r="G120" s="54"/>
      <c r="H120" s="54"/>
      <c r="I120" s="54"/>
      <c r="J120" s="53"/>
      <c r="K120" s="54"/>
      <c r="L120" s="54"/>
      <c r="M120" s="54"/>
      <c r="N120" s="54"/>
      <c r="O120" s="54"/>
      <c r="P120" s="53"/>
      <c r="Q120" s="54"/>
      <c r="R120" s="54"/>
      <c r="S120" s="53"/>
      <c r="T120" s="54"/>
      <c r="U120" s="54"/>
      <c r="V120" s="54"/>
      <c r="W120" s="54"/>
      <c r="X120" s="54"/>
      <c r="Y120" s="53"/>
      <c r="Z120" s="54"/>
      <c r="AA120" s="54"/>
      <c r="AB120" s="54"/>
      <c r="AC120" s="54"/>
      <c r="AD120" s="54"/>
      <c r="AE120" s="53"/>
      <c r="AF120" s="54"/>
      <c r="AG120" s="54"/>
      <c r="AH120" s="54"/>
      <c r="AI120" s="54"/>
      <c r="AJ120" s="54"/>
      <c r="AK120" s="53"/>
      <c r="AL120" s="54"/>
      <c r="AM120" s="54"/>
      <c r="AN120" s="54"/>
      <c r="AO120" s="54"/>
      <c r="AP120" s="54"/>
      <c r="AQ120" s="53"/>
      <c r="AR120" s="54"/>
      <c r="AS120" s="54"/>
      <c r="AT120" s="54"/>
      <c r="AU120" s="54"/>
      <c r="AV120" s="54"/>
      <c r="AW120" s="53"/>
      <c r="AX120" s="54"/>
      <c r="AY120" s="54"/>
    </row>
    <row r="121" spans="1:51" s="42" customFormat="1" ht="13.8" x14ac:dyDescent="0.25">
      <c r="A121" s="52"/>
      <c r="B121" s="53"/>
      <c r="C121" s="53"/>
      <c r="D121" s="54"/>
      <c r="E121" s="54"/>
      <c r="F121" s="54"/>
      <c r="G121" s="54"/>
      <c r="H121" s="54"/>
      <c r="I121" s="54"/>
      <c r="J121" s="53"/>
      <c r="K121" s="54"/>
      <c r="L121" s="54"/>
      <c r="M121" s="54"/>
      <c r="N121" s="54"/>
      <c r="O121" s="54"/>
      <c r="P121" s="53"/>
      <c r="Q121" s="54"/>
      <c r="R121" s="54"/>
      <c r="S121" s="53"/>
      <c r="T121" s="54"/>
      <c r="U121" s="54"/>
      <c r="V121" s="54"/>
      <c r="W121" s="54"/>
      <c r="X121" s="54"/>
      <c r="Y121" s="53"/>
      <c r="Z121" s="54"/>
      <c r="AA121" s="54"/>
      <c r="AB121" s="54"/>
      <c r="AC121" s="54"/>
      <c r="AD121" s="54"/>
      <c r="AE121" s="53"/>
      <c r="AF121" s="54"/>
      <c r="AG121" s="54"/>
      <c r="AH121" s="54"/>
      <c r="AI121" s="54"/>
      <c r="AJ121" s="54"/>
      <c r="AK121" s="53"/>
      <c r="AL121" s="54"/>
      <c r="AM121" s="54"/>
      <c r="AN121" s="54"/>
      <c r="AO121" s="54"/>
      <c r="AP121" s="54"/>
      <c r="AQ121" s="53"/>
      <c r="AR121" s="54"/>
      <c r="AS121" s="54"/>
      <c r="AT121" s="54"/>
      <c r="AU121" s="54"/>
      <c r="AV121" s="54"/>
      <c r="AW121" s="53"/>
      <c r="AX121" s="54"/>
      <c r="AY121" s="54"/>
    </row>
    <row r="122" spans="1:51" s="42" customFormat="1" ht="13.8" x14ac:dyDescent="0.25">
      <c r="A122" s="52"/>
      <c r="B122" s="53"/>
      <c r="C122" s="53"/>
      <c r="D122" s="54"/>
      <c r="E122" s="54"/>
      <c r="F122" s="54"/>
      <c r="G122" s="54"/>
      <c r="H122" s="54"/>
      <c r="I122" s="54"/>
      <c r="J122" s="53"/>
      <c r="K122" s="54"/>
      <c r="L122" s="54"/>
      <c r="M122" s="54"/>
      <c r="N122" s="54"/>
      <c r="O122" s="54"/>
      <c r="P122" s="53"/>
      <c r="Q122" s="54"/>
      <c r="R122" s="54"/>
      <c r="S122" s="53"/>
      <c r="T122" s="54"/>
      <c r="U122" s="54"/>
      <c r="V122" s="54"/>
      <c r="W122" s="54"/>
      <c r="X122" s="54"/>
      <c r="Y122" s="53"/>
      <c r="Z122" s="54"/>
      <c r="AA122" s="54"/>
      <c r="AB122" s="54"/>
      <c r="AC122" s="54"/>
      <c r="AD122" s="54"/>
      <c r="AE122" s="53"/>
      <c r="AF122" s="54"/>
      <c r="AG122" s="54"/>
      <c r="AH122" s="54"/>
      <c r="AI122" s="54"/>
      <c r="AJ122" s="54"/>
      <c r="AK122" s="53"/>
      <c r="AL122" s="54"/>
      <c r="AM122" s="54"/>
      <c r="AN122" s="54"/>
      <c r="AO122" s="54"/>
      <c r="AP122" s="54"/>
      <c r="AQ122" s="53"/>
      <c r="AR122" s="54"/>
      <c r="AS122" s="54"/>
      <c r="AT122" s="54"/>
      <c r="AU122" s="54"/>
      <c r="AV122" s="54"/>
      <c r="AW122" s="53"/>
      <c r="AX122" s="54"/>
      <c r="AY122" s="54"/>
    </row>
  </sheetData>
  <mergeCells count="35">
    <mergeCell ref="D7:F9"/>
    <mergeCell ref="G7:U7"/>
    <mergeCell ref="AN9:AP9"/>
    <mergeCell ref="AH8:AM8"/>
    <mergeCell ref="A4:U4"/>
    <mergeCell ref="C7:C10"/>
    <mergeCell ref="D5:S5"/>
    <mergeCell ref="A3:U3"/>
    <mergeCell ref="A2:U2"/>
    <mergeCell ref="AN7:AS7"/>
    <mergeCell ref="G9:I9"/>
    <mergeCell ref="J9:L9"/>
    <mergeCell ref="P9:R9"/>
    <mergeCell ref="G8:L8"/>
    <mergeCell ref="M9:O9"/>
    <mergeCell ref="AK9:AM9"/>
    <mergeCell ref="V8:AA8"/>
    <mergeCell ref="S9:U9"/>
    <mergeCell ref="M8:U8"/>
    <mergeCell ref="A7:A10"/>
    <mergeCell ref="AH9:AJ9"/>
    <mergeCell ref="AQ9:AS9"/>
    <mergeCell ref="B7:B10"/>
    <mergeCell ref="AT7:AY7"/>
    <mergeCell ref="AT8:AY8"/>
    <mergeCell ref="AT9:AV9"/>
    <mergeCell ref="AW9:AY9"/>
    <mergeCell ref="V9:X9"/>
    <mergeCell ref="Y9:AA9"/>
    <mergeCell ref="AB9:AD9"/>
    <mergeCell ref="AE9:AG9"/>
    <mergeCell ref="V7:AG7"/>
    <mergeCell ref="AH7:AM7"/>
    <mergeCell ref="AB8:AG8"/>
    <mergeCell ref="AN8:AS8"/>
  </mergeCells>
  <pageMargins left="0.19685039370078741" right="0.15748031496062992" top="0.19685039370078741" bottom="0.19685039370078741" header="0.19685039370078741" footer="0.15748031496062992"/>
  <pageSetup paperSize="8" scale="85" orientation="landscape" r:id="rId1"/>
  <headerFooter>
    <oddFooter>&amp;C&amp;P/&amp;N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97"/>
  <sheetViews>
    <sheetView topLeftCell="B1" workbookViewId="0">
      <pane xSplit="4" ySplit="7" topLeftCell="H150" activePane="bottomRight" state="frozen"/>
      <selection activeCell="B1" sqref="B1"/>
      <selection pane="topRight" activeCell="F1" sqref="F1"/>
      <selection pane="bottomLeft" activeCell="B8" sqref="B8"/>
      <selection pane="bottomRight" activeCell="Q91" sqref="Q91"/>
    </sheetView>
  </sheetViews>
  <sheetFormatPr defaultColWidth="9.109375" defaultRowHeight="14.4" x14ac:dyDescent="0.3"/>
  <cols>
    <col min="1" max="2" width="5.6640625" style="89" customWidth="1"/>
    <col min="3" max="4" width="6" style="89" customWidth="1"/>
    <col min="5" max="5" width="34.5546875" style="89" customWidth="1"/>
    <col min="6" max="6" width="15.44140625" style="89" customWidth="1"/>
    <col min="7" max="7" width="16.44140625" style="89" customWidth="1"/>
    <col min="8" max="8" width="5.6640625" style="89" customWidth="1"/>
    <col min="9" max="10" width="15.109375" style="89" customWidth="1"/>
    <col min="11" max="11" width="6" style="89" customWidth="1"/>
    <col min="12" max="13" width="13.5546875" hidden="1" customWidth="1"/>
    <col min="14" max="15" width="9.88671875" hidden="1" customWidth="1"/>
    <col min="16" max="16" width="5.44140625" hidden="1" customWidth="1"/>
    <col min="17" max="17" width="14.6640625" style="89" customWidth="1"/>
    <col min="18" max="18" width="14.21875" style="89" customWidth="1"/>
    <col min="19" max="19" width="5.88671875" style="89" customWidth="1"/>
    <col min="20" max="16384" width="9.109375" style="89"/>
  </cols>
  <sheetData>
    <row r="2" spans="1:19" s="91" customFormat="1" ht="16.8" x14ac:dyDescent="0.3">
      <c r="A2" s="90" t="s">
        <v>251</v>
      </c>
      <c r="L2" s="77"/>
      <c r="M2" s="77"/>
      <c r="N2" s="77"/>
      <c r="O2" s="77"/>
      <c r="P2" s="77"/>
    </row>
    <row r="3" spans="1:19" ht="15" x14ac:dyDescent="0.25">
      <c r="A3" s="92"/>
      <c r="J3" s="93"/>
    </row>
    <row r="4" spans="1:19" s="23" customFormat="1" ht="13.5" customHeight="1" x14ac:dyDescent="0.3">
      <c r="A4" s="143" t="s">
        <v>14</v>
      </c>
      <c r="B4" s="143" t="s">
        <v>15</v>
      </c>
      <c r="C4" s="143" t="s">
        <v>16</v>
      </c>
      <c r="D4" s="143"/>
      <c r="E4" s="143" t="s">
        <v>17</v>
      </c>
      <c r="F4" s="143" t="s">
        <v>13</v>
      </c>
      <c r="G4" s="143"/>
      <c r="H4" s="143"/>
      <c r="I4" s="143" t="s">
        <v>252</v>
      </c>
      <c r="J4" s="143"/>
      <c r="K4" s="143"/>
      <c r="L4" s="143"/>
      <c r="M4" s="143"/>
      <c r="N4" s="143" t="s">
        <v>253</v>
      </c>
      <c r="O4" s="143"/>
      <c r="P4" s="143"/>
      <c r="Q4" s="143" t="s">
        <v>18</v>
      </c>
      <c r="R4" s="143"/>
      <c r="S4" s="143"/>
    </row>
    <row r="5" spans="1:19" s="23" customFormat="1" ht="20.25" customHeight="1" x14ac:dyDescent="0.3">
      <c r="A5" s="143"/>
      <c r="B5" s="143"/>
      <c r="C5" s="143"/>
      <c r="D5" s="143"/>
      <c r="E5" s="143"/>
      <c r="F5" s="143"/>
      <c r="G5" s="143"/>
      <c r="H5" s="143"/>
      <c r="I5" s="143" t="s">
        <v>254</v>
      </c>
      <c r="J5" s="143"/>
      <c r="K5" s="143"/>
      <c r="L5" s="76" t="s">
        <v>19</v>
      </c>
      <c r="M5" s="76" t="s">
        <v>20</v>
      </c>
      <c r="N5" s="143"/>
      <c r="O5" s="143"/>
      <c r="P5" s="143"/>
      <c r="Q5" s="143"/>
      <c r="R5" s="143"/>
      <c r="S5" s="143"/>
    </row>
    <row r="6" spans="1:19" s="23" customFormat="1" ht="69.75" customHeight="1" x14ac:dyDescent="0.3">
      <c r="A6" s="143"/>
      <c r="B6" s="143"/>
      <c r="C6" s="143"/>
      <c r="D6" s="143"/>
      <c r="E6" s="143"/>
      <c r="F6" s="83" t="s">
        <v>1</v>
      </c>
      <c r="G6" s="82" t="s">
        <v>2</v>
      </c>
      <c r="H6" s="82" t="s">
        <v>12</v>
      </c>
      <c r="I6" s="83" t="s">
        <v>1</v>
      </c>
      <c r="J6" s="82" t="s">
        <v>2</v>
      </c>
      <c r="K6" s="82" t="s">
        <v>12</v>
      </c>
      <c r="L6" s="76"/>
      <c r="M6" s="76"/>
      <c r="N6" s="76" t="s">
        <v>1</v>
      </c>
      <c r="O6" s="24" t="s">
        <v>2</v>
      </c>
      <c r="P6" s="24" t="s">
        <v>12</v>
      </c>
      <c r="Q6" s="83" t="s">
        <v>1</v>
      </c>
      <c r="R6" s="82" t="s">
        <v>2</v>
      </c>
      <c r="S6" s="82" t="s">
        <v>12</v>
      </c>
    </row>
    <row r="7" spans="1:19" s="23" customFormat="1" ht="19.5" customHeight="1" x14ac:dyDescent="0.25">
      <c r="A7" s="22" t="s">
        <v>3</v>
      </c>
      <c r="B7" s="83" t="s">
        <v>4</v>
      </c>
      <c r="C7" s="83" t="s">
        <v>21</v>
      </c>
      <c r="D7" s="83" t="s">
        <v>22</v>
      </c>
      <c r="E7" s="83" t="s">
        <v>23</v>
      </c>
      <c r="F7" s="83">
        <v>1</v>
      </c>
      <c r="G7" s="83">
        <v>2</v>
      </c>
      <c r="H7" s="83">
        <v>3</v>
      </c>
      <c r="I7" s="83">
        <v>4</v>
      </c>
      <c r="J7" s="83">
        <v>5</v>
      </c>
      <c r="K7" s="83">
        <v>6</v>
      </c>
      <c r="L7" s="76">
        <v>7</v>
      </c>
      <c r="M7" s="76">
        <v>8</v>
      </c>
      <c r="N7" s="76">
        <v>7</v>
      </c>
      <c r="O7" s="76">
        <v>8</v>
      </c>
      <c r="P7" s="76">
        <v>9</v>
      </c>
      <c r="Q7" s="83">
        <v>7</v>
      </c>
      <c r="R7" s="83">
        <v>8</v>
      </c>
      <c r="S7" s="83">
        <v>9</v>
      </c>
    </row>
    <row r="8" spans="1:19" s="103" customFormat="1" ht="18.75" customHeight="1" x14ac:dyDescent="0.3">
      <c r="A8" s="99">
        <v>340</v>
      </c>
      <c r="B8" s="99">
        <v>341</v>
      </c>
      <c r="C8" s="99"/>
      <c r="D8" s="100"/>
      <c r="E8" s="100" t="s">
        <v>255</v>
      </c>
      <c r="F8" s="101">
        <f>SUM(F9:F95)/2</f>
        <v>7464625000</v>
      </c>
      <c r="G8" s="101">
        <f>SUM(G9:G95)/2</f>
        <v>7464625000</v>
      </c>
      <c r="H8" s="101">
        <f>SUM(H9:H95)/2</f>
        <v>0</v>
      </c>
      <c r="I8" s="101">
        <f>SUM(I9:I95)/2</f>
        <v>7464625000</v>
      </c>
      <c r="J8" s="101">
        <f t="shared" ref="J8:S8" si="0">SUM(J9:J95)/2</f>
        <v>7464625000</v>
      </c>
      <c r="K8" s="101">
        <f t="shared" si="0"/>
        <v>0</v>
      </c>
      <c r="L8" s="101">
        <f t="shared" si="0"/>
        <v>0</v>
      </c>
      <c r="M8" s="101">
        <f t="shared" si="0"/>
        <v>0</v>
      </c>
      <c r="N8" s="101">
        <f t="shared" si="0"/>
        <v>0</v>
      </c>
      <c r="O8" s="101">
        <f t="shared" si="0"/>
        <v>0</v>
      </c>
      <c r="P8" s="101">
        <f t="shared" si="0"/>
        <v>0</v>
      </c>
      <c r="Q8" s="101">
        <f>SUM(Q9:Q95)/2</f>
        <v>0</v>
      </c>
      <c r="R8" s="101">
        <f t="shared" si="0"/>
        <v>0</v>
      </c>
      <c r="S8" s="101">
        <f t="shared" si="0"/>
        <v>0</v>
      </c>
    </row>
    <row r="9" spans="1:19" s="21" customFormat="1" ht="18.75" customHeight="1" x14ac:dyDescent="0.3">
      <c r="A9" s="78"/>
      <c r="B9" s="78"/>
      <c r="C9" s="78">
        <v>6000</v>
      </c>
      <c r="D9" s="78"/>
      <c r="E9" s="78" t="s">
        <v>256</v>
      </c>
      <c r="F9" s="79">
        <f t="shared" ref="F9:G11" si="1">I9+N9</f>
        <v>3066007203</v>
      </c>
      <c r="G9" s="79">
        <f t="shared" si="1"/>
        <v>3066007203</v>
      </c>
      <c r="H9" s="79">
        <f>F9-G9</f>
        <v>0</v>
      </c>
      <c r="I9" s="79">
        <f>I10</f>
        <v>3066007203</v>
      </c>
      <c r="J9" s="79">
        <f>J10</f>
        <v>3066007203</v>
      </c>
      <c r="K9" s="79"/>
      <c r="L9" s="79" t="s">
        <v>250</v>
      </c>
      <c r="M9" s="79" t="s">
        <v>250</v>
      </c>
      <c r="N9" s="79"/>
      <c r="O9" s="79"/>
      <c r="P9" s="79"/>
      <c r="Q9" s="79"/>
      <c r="R9" s="79"/>
      <c r="S9" s="79"/>
    </row>
    <row r="10" spans="1:19" s="21" customFormat="1" ht="18.75" customHeight="1" x14ac:dyDescent="0.3">
      <c r="A10" s="80"/>
      <c r="B10" s="80"/>
      <c r="C10" s="80"/>
      <c r="D10" s="80">
        <v>6001</v>
      </c>
      <c r="E10" s="80" t="s">
        <v>257</v>
      </c>
      <c r="F10" s="81">
        <f t="shared" si="1"/>
        <v>3066007203</v>
      </c>
      <c r="G10" s="81">
        <f t="shared" si="1"/>
        <v>3066007203</v>
      </c>
      <c r="H10" s="81"/>
      <c r="I10" s="81">
        <v>3066007203</v>
      </c>
      <c r="J10" s="81">
        <f>I10</f>
        <v>3066007203</v>
      </c>
      <c r="K10" s="81"/>
      <c r="L10" s="81" t="s">
        <v>250</v>
      </c>
      <c r="M10" s="81" t="s">
        <v>250</v>
      </c>
      <c r="N10" s="81"/>
      <c r="O10" s="81"/>
      <c r="P10" s="81"/>
      <c r="Q10" s="81"/>
      <c r="R10" s="81"/>
      <c r="S10" s="81"/>
    </row>
    <row r="11" spans="1:19" s="21" customFormat="1" ht="36" customHeight="1" x14ac:dyDescent="0.3">
      <c r="A11" s="78"/>
      <c r="B11" s="78"/>
      <c r="C11" s="78">
        <v>6050</v>
      </c>
      <c r="D11" s="78"/>
      <c r="E11" s="78" t="s">
        <v>258</v>
      </c>
      <c r="F11" s="79">
        <f t="shared" si="1"/>
        <v>177012000</v>
      </c>
      <c r="G11" s="79">
        <f t="shared" si="1"/>
        <v>177012000</v>
      </c>
      <c r="H11" s="79"/>
      <c r="I11" s="79">
        <f>I12</f>
        <v>177012000</v>
      </c>
      <c r="J11" s="79">
        <f>J12</f>
        <v>177012000</v>
      </c>
      <c r="K11" s="79"/>
      <c r="L11" s="79"/>
      <c r="M11" s="79"/>
      <c r="N11" s="79"/>
      <c r="O11" s="79"/>
      <c r="P11" s="79"/>
      <c r="Q11" s="79"/>
      <c r="R11" s="79"/>
      <c r="S11" s="79"/>
    </row>
    <row r="12" spans="1:19" s="21" customFormat="1" ht="39.75" customHeight="1" x14ac:dyDescent="0.3">
      <c r="A12" s="80"/>
      <c r="B12" s="80"/>
      <c r="C12" s="80"/>
      <c r="D12" s="80">
        <v>6051</v>
      </c>
      <c r="E12" s="80" t="s">
        <v>259</v>
      </c>
      <c r="F12" s="81">
        <f>I12</f>
        <v>177012000</v>
      </c>
      <c r="G12" s="81">
        <f>J12</f>
        <v>177012000</v>
      </c>
      <c r="H12" s="81"/>
      <c r="I12" s="81">
        <v>177012000</v>
      </c>
      <c r="J12" s="81">
        <f>I12</f>
        <v>177012000</v>
      </c>
      <c r="K12" s="81"/>
      <c r="L12" s="81"/>
      <c r="M12" s="81"/>
      <c r="N12" s="81"/>
      <c r="O12" s="81"/>
      <c r="P12" s="81"/>
      <c r="Q12" s="81"/>
      <c r="R12" s="81"/>
      <c r="S12" s="81"/>
    </row>
    <row r="13" spans="1:19" s="21" customFormat="1" ht="18.75" customHeight="1" x14ac:dyDescent="0.3">
      <c r="A13" s="78"/>
      <c r="B13" s="78"/>
      <c r="C13" s="78">
        <v>6100</v>
      </c>
      <c r="D13" s="78"/>
      <c r="E13" s="78" t="s">
        <v>260</v>
      </c>
      <c r="F13" s="79">
        <f t="shared" ref="F13:G53" si="2">I13+N13</f>
        <v>2202357288</v>
      </c>
      <c r="G13" s="79">
        <f t="shared" si="2"/>
        <v>2202357288</v>
      </c>
      <c r="H13" s="79"/>
      <c r="I13" s="79">
        <f>SUM(I14:I22)</f>
        <v>2202357288</v>
      </c>
      <c r="J13" s="79">
        <f>SUM(J14:J22)</f>
        <v>2202357288</v>
      </c>
      <c r="K13" s="79"/>
      <c r="L13" s="79"/>
      <c r="M13" s="79"/>
      <c r="N13" s="79"/>
      <c r="O13" s="79"/>
      <c r="P13" s="79"/>
      <c r="Q13" s="79"/>
      <c r="R13" s="79"/>
      <c r="S13" s="79"/>
    </row>
    <row r="14" spans="1:19" s="21" customFormat="1" ht="18.75" customHeight="1" x14ac:dyDescent="0.3">
      <c r="A14" s="80"/>
      <c r="B14" s="80"/>
      <c r="C14" s="80"/>
      <c r="D14" s="80">
        <v>6101</v>
      </c>
      <c r="E14" s="80" t="s">
        <v>261</v>
      </c>
      <c r="F14" s="81">
        <f t="shared" si="2"/>
        <v>165123290</v>
      </c>
      <c r="G14" s="81">
        <f t="shared" si="2"/>
        <v>165123290</v>
      </c>
      <c r="H14" s="81"/>
      <c r="I14" s="81">
        <v>165123290</v>
      </c>
      <c r="J14" s="81">
        <f>I14</f>
        <v>165123290</v>
      </c>
      <c r="K14" s="81"/>
      <c r="L14" s="81"/>
      <c r="M14" s="81"/>
      <c r="N14" s="81"/>
      <c r="O14" s="81"/>
      <c r="P14" s="81"/>
      <c r="Q14" s="81"/>
      <c r="R14" s="81"/>
      <c r="S14" s="81"/>
    </row>
    <row r="15" spans="1:19" s="21" customFormat="1" ht="22.5" customHeight="1" x14ac:dyDescent="0.3">
      <c r="A15" s="80"/>
      <c r="B15" s="80"/>
      <c r="C15" s="80"/>
      <c r="D15" s="80">
        <v>6105</v>
      </c>
      <c r="E15" s="80" t="s">
        <v>262</v>
      </c>
      <c r="F15" s="81">
        <f t="shared" si="2"/>
        <v>4668329</v>
      </c>
      <c r="G15" s="81">
        <f t="shared" si="2"/>
        <v>4668329</v>
      </c>
      <c r="H15" s="81"/>
      <c r="I15" s="81">
        <v>4668329</v>
      </c>
      <c r="J15" s="81">
        <f t="shared" ref="J15:J22" si="3">I15</f>
        <v>4668329</v>
      </c>
      <c r="K15" s="81"/>
      <c r="L15" s="81"/>
      <c r="M15" s="81"/>
      <c r="N15" s="81"/>
      <c r="O15" s="81"/>
      <c r="P15" s="81"/>
      <c r="Q15" s="81"/>
      <c r="R15" s="81"/>
      <c r="S15" s="81"/>
    </row>
    <row r="16" spans="1:19" s="21" customFormat="1" ht="31.5" customHeight="1" x14ac:dyDescent="0.3">
      <c r="A16" s="80"/>
      <c r="B16" s="80"/>
      <c r="C16" s="80"/>
      <c r="D16" s="80">
        <v>6107</v>
      </c>
      <c r="E16" s="80" t="s">
        <v>263</v>
      </c>
      <c r="F16" s="81">
        <f t="shared" si="2"/>
        <v>0</v>
      </c>
      <c r="G16" s="81">
        <f t="shared" si="2"/>
        <v>0</v>
      </c>
      <c r="H16" s="81"/>
      <c r="I16" s="81"/>
      <c r="J16" s="81">
        <f t="shared" si="3"/>
        <v>0</v>
      </c>
      <c r="K16" s="81"/>
      <c r="L16" s="81"/>
      <c r="M16" s="81"/>
      <c r="N16" s="81"/>
      <c r="O16" s="81"/>
      <c r="P16" s="81"/>
      <c r="Q16" s="81"/>
      <c r="R16" s="81"/>
      <c r="S16" s="81"/>
    </row>
    <row r="17" spans="1:19" s="21" customFormat="1" ht="33.75" customHeight="1" x14ac:dyDescent="0.3">
      <c r="A17" s="80"/>
      <c r="B17" s="80"/>
      <c r="C17" s="80"/>
      <c r="D17" s="80">
        <v>6113</v>
      </c>
      <c r="E17" s="80" t="s">
        <v>264</v>
      </c>
      <c r="F17" s="81">
        <f t="shared" si="2"/>
        <v>649030292</v>
      </c>
      <c r="G17" s="81">
        <f t="shared" si="2"/>
        <v>649030292</v>
      </c>
      <c r="H17" s="81"/>
      <c r="I17" s="81">
        <v>649030292</v>
      </c>
      <c r="J17" s="81">
        <f t="shared" si="3"/>
        <v>649030292</v>
      </c>
      <c r="K17" s="81"/>
      <c r="L17" s="81"/>
      <c r="M17" s="81"/>
      <c r="N17" s="81"/>
      <c r="O17" s="81"/>
      <c r="P17" s="81"/>
      <c r="Q17" s="81"/>
      <c r="R17" s="81"/>
      <c r="S17" s="81"/>
    </row>
    <row r="18" spans="1:19" s="21" customFormat="1" ht="18.75" customHeight="1" x14ac:dyDescent="0.3">
      <c r="A18" s="80"/>
      <c r="B18" s="80"/>
      <c r="C18" s="80"/>
      <c r="D18" s="80">
        <v>6114</v>
      </c>
      <c r="E18" s="80" t="s">
        <v>265</v>
      </c>
      <c r="F18" s="81">
        <f t="shared" si="2"/>
        <v>7350000</v>
      </c>
      <c r="G18" s="81">
        <f t="shared" si="2"/>
        <v>7350000</v>
      </c>
      <c r="H18" s="81"/>
      <c r="I18" s="81">
        <v>7350000</v>
      </c>
      <c r="J18" s="81">
        <f t="shared" si="3"/>
        <v>7350000</v>
      </c>
      <c r="K18" s="81"/>
      <c r="L18" s="81"/>
      <c r="M18" s="81"/>
      <c r="N18" s="81"/>
      <c r="O18" s="81"/>
      <c r="P18" s="81"/>
      <c r="Q18" s="81"/>
      <c r="R18" s="81"/>
      <c r="S18" s="81"/>
    </row>
    <row r="19" spans="1:19" s="21" customFormat="1" ht="39" customHeight="1" x14ac:dyDescent="0.3">
      <c r="A19" s="80"/>
      <c r="B19" s="80"/>
      <c r="C19" s="80"/>
      <c r="D19" s="80">
        <v>6115</v>
      </c>
      <c r="E19" s="80" t="s">
        <v>266</v>
      </c>
      <c r="F19" s="81">
        <f t="shared" si="2"/>
        <v>508763675</v>
      </c>
      <c r="G19" s="81">
        <f t="shared" si="2"/>
        <v>508763675</v>
      </c>
      <c r="H19" s="81"/>
      <c r="I19" s="81">
        <v>508763675</v>
      </c>
      <c r="J19" s="81">
        <f t="shared" si="3"/>
        <v>508763675</v>
      </c>
      <c r="K19" s="81"/>
      <c r="L19" s="81"/>
      <c r="M19" s="81"/>
      <c r="N19" s="81"/>
      <c r="O19" s="81"/>
      <c r="P19" s="81"/>
      <c r="Q19" s="81"/>
      <c r="R19" s="81"/>
      <c r="S19" s="81"/>
    </row>
    <row r="20" spans="1:19" s="21" customFormat="1" ht="40.5" customHeight="1" x14ac:dyDescent="0.3">
      <c r="A20" s="80"/>
      <c r="B20" s="80"/>
      <c r="C20" s="80"/>
      <c r="D20" s="80">
        <v>6123</v>
      </c>
      <c r="E20" s="80" t="s">
        <v>267</v>
      </c>
      <c r="F20" s="81">
        <f t="shared" si="2"/>
        <v>0</v>
      </c>
      <c r="G20" s="81">
        <f t="shared" si="2"/>
        <v>0</v>
      </c>
      <c r="H20" s="81"/>
      <c r="I20" s="81"/>
      <c r="J20" s="81">
        <f t="shared" si="3"/>
        <v>0</v>
      </c>
      <c r="K20" s="81"/>
      <c r="L20" s="81"/>
      <c r="M20" s="81"/>
      <c r="N20" s="81"/>
      <c r="O20" s="81"/>
      <c r="P20" s="81"/>
      <c r="Q20" s="81"/>
      <c r="R20" s="81"/>
      <c r="S20" s="81"/>
    </row>
    <row r="21" spans="1:19" s="21" customFormat="1" ht="18.75" customHeight="1" x14ac:dyDescent="0.3">
      <c r="A21" s="80"/>
      <c r="B21" s="80"/>
      <c r="C21" s="80"/>
      <c r="D21" s="80">
        <v>6124</v>
      </c>
      <c r="E21" s="80" t="s">
        <v>268</v>
      </c>
      <c r="F21" s="81">
        <f t="shared" si="2"/>
        <v>850972102</v>
      </c>
      <c r="G21" s="81">
        <f t="shared" si="2"/>
        <v>850972102</v>
      </c>
      <c r="H21" s="81"/>
      <c r="I21" s="81">
        <v>850972102</v>
      </c>
      <c r="J21" s="81">
        <f t="shared" si="3"/>
        <v>850972102</v>
      </c>
      <c r="K21" s="81"/>
      <c r="L21" s="81"/>
      <c r="M21" s="81"/>
      <c r="N21" s="81"/>
      <c r="O21" s="81"/>
      <c r="P21" s="81"/>
      <c r="Q21" s="81"/>
      <c r="R21" s="81"/>
      <c r="S21" s="81"/>
    </row>
    <row r="22" spans="1:19" s="21" customFormat="1" ht="18.75" customHeight="1" x14ac:dyDescent="0.3">
      <c r="A22" s="80"/>
      <c r="B22" s="80"/>
      <c r="C22" s="80"/>
      <c r="D22" s="80">
        <v>6149</v>
      </c>
      <c r="E22" s="80" t="s">
        <v>269</v>
      </c>
      <c r="F22" s="81">
        <f t="shared" si="2"/>
        <v>16449600</v>
      </c>
      <c r="G22" s="81">
        <f t="shared" si="2"/>
        <v>16449600</v>
      </c>
      <c r="H22" s="81"/>
      <c r="I22" s="81">
        <v>16449600</v>
      </c>
      <c r="J22" s="81">
        <f t="shared" si="3"/>
        <v>16449600</v>
      </c>
      <c r="K22" s="81"/>
      <c r="L22" s="81"/>
      <c r="M22" s="81"/>
      <c r="N22" s="81"/>
      <c r="O22" s="81"/>
      <c r="P22" s="81"/>
      <c r="Q22" s="81"/>
      <c r="R22" s="81"/>
      <c r="S22" s="81"/>
    </row>
    <row r="23" spans="1:19" s="21" customFormat="1" ht="18.75" customHeight="1" x14ac:dyDescent="0.3">
      <c r="A23" s="78"/>
      <c r="B23" s="78"/>
      <c r="C23" s="78">
        <v>6200</v>
      </c>
      <c r="D23" s="78"/>
      <c r="E23" s="78" t="s">
        <v>270</v>
      </c>
      <c r="F23" s="79">
        <f>I23+N23+Q23</f>
        <v>32960000</v>
      </c>
      <c r="G23" s="79">
        <f>J23+O23+R23</f>
        <v>32960000</v>
      </c>
      <c r="H23" s="79"/>
      <c r="I23" s="79">
        <f>SUM(I24:I26)</f>
        <v>32960000</v>
      </c>
      <c r="J23" s="79">
        <f t="shared" ref="J23:S23" si="4">SUM(J24:J26)</f>
        <v>32960000</v>
      </c>
      <c r="K23" s="79">
        <f t="shared" si="4"/>
        <v>0</v>
      </c>
      <c r="L23" s="79">
        <f t="shared" si="4"/>
        <v>0</v>
      </c>
      <c r="M23" s="79">
        <f t="shared" si="4"/>
        <v>0</v>
      </c>
      <c r="N23" s="79">
        <f t="shared" si="4"/>
        <v>0</v>
      </c>
      <c r="O23" s="79">
        <f t="shared" si="4"/>
        <v>0</v>
      </c>
      <c r="P23" s="79">
        <f t="shared" si="4"/>
        <v>0</v>
      </c>
      <c r="Q23" s="79">
        <f t="shared" si="4"/>
        <v>0</v>
      </c>
      <c r="R23" s="79">
        <f t="shared" si="4"/>
        <v>0</v>
      </c>
      <c r="S23" s="79">
        <f t="shared" si="4"/>
        <v>0</v>
      </c>
    </row>
    <row r="24" spans="1:19" s="21" customFormat="1" ht="18.75" customHeight="1" x14ac:dyDescent="0.3">
      <c r="A24" s="80"/>
      <c r="B24" s="80"/>
      <c r="C24" s="80"/>
      <c r="D24" s="80">
        <v>6201</v>
      </c>
      <c r="E24" s="80" t="s">
        <v>271</v>
      </c>
      <c r="F24" s="81">
        <f>I24+N24+Q24</f>
        <v>32960000</v>
      </c>
      <c r="G24" s="81">
        <f>J24+O24+R24</f>
        <v>32960000</v>
      </c>
      <c r="H24" s="81"/>
      <c r="I24" s="81">
        <v>32960000</v>
      </c>
      <c r="J24" s="81">
        <f>I24</f>
        <v>32960000</v>
      </c>
      <c r="K24" s="81"/>
      <c r="L24" s="81"/>
      <c r="M24" s="81"/>
      <c r="N24" s="81"/>
      <c r="O24" s="81"/>
      <c r="P24" s="81"/>
      <c r="Q24" s="81"/>
      <c r="R24" s="81">
        <f>Q24</f>
        <v>0</v>
      </c>
      <c r="S24" s="81"/>
    </row>
    <row r="25" spans="1:19" s="21" customFormat="1" ht="18.75" customHeight="1" x14ac:dyDescent="0.3">
      <c r="A25" s="80"/>
      <c r="B25" s="80"/>
      <c r="C25" s="80"/>
      <c r="D25" s="80">
        <v>6202</v>
      </c>
      <c r="E25" s="80" t="s">
        <v>272</v>
      </c>
      <c r="F25" s="81">
        <f t="shared" ref="F25:F26" si="5">I25+N25+Q25</f>
        <v>0</v>
      </c>
      <c r="G25" s="81">
        <f t="shared" ref="G25:G26" si="6">J25+O25+R25</f>
        <v>0</v>
      </c>
      <c r="H25" s="81"/>
      <c r="I25" s="81"/>
      <c r="J25" s="81">
        <f>I25</f>
        <v>0</v>
      </c>
      <c r="K25" s="81"/>
      <c r="L25" s="81"/>
      <c r="M25" s="81"/>
      <c r="N25" s="81"/>
      <c r="O25" s="81"/>
      <c r="P25" s="81"/>
      <c r="Q25" s="81"/>
      <c r="R25" s="81">
        <f>Q25</f>
        <v>0</v>
      </c>
      <c r="S25" s="81"/>
    </row>
    <row r="26" spans="1:19" s="21" customFormat="1" ht="18.75" customHeight="1" x14ac:dyDescent="0.3">
      <c r="A26" s="80"/>
      <c r="B26" s="80"/>
      <c r="C26" s="80"/>
      <c r="D26" s="80">
        <v>6249</v>
      </c>
      <c r="E26" s="80" t="s">
        <v>349</v>
      </c>
      <c r="F26" s="81">
        <f t="shared" si="5"/>
        <v>0</v>
      </c>
      <c r="G26" s="81">
        <f t="shared" si="6"/>
        <v>0</v>
      </c>
      <c r="H26" s="81"/>
      <c r="I26" s="81"/>
      <c r="J26" s="81">
        <f>I26</f>
        <v>0</v>
      </c>
      <c r="K26" s="81"/>
      <c r="L26" s="81"/>
      <c r="M26" s="81"/>
      <c r="N26" s="81"/>
      <c r="O26" s="81"/>
      <c r="P26" s="81"/>
      <c r="Q26" s="81"/>
      <c r="R26" s="81">
        <f>Q26</f>
        <v>0</v>
      </c>
      <c r="S26" s="81"/>
    </row>
    <row r="27" spans="1:19" s="21" customFormat="1" ht="18.75" customHeight="1" x14ac:dyDescent="0.3">
      <c r="A27" s="78"/>
      <c r="B27" s="78"/>
      <c r="C27" s="78">
        <v>6250</v>
      </c>
      <c r="D27" s="78"/>
      <c r="E27" s="78" t="s">
        <v>273</v>
      </c>
      <c r="F27" s="79">
        <f t="shared" ref="F27:G30" si="7">I27+N27+Q27</f>
        <v>47578800</v>
      </c>
      <c r="G27" s="79">
        <f t="shared" si="7"/>
        <v>47578800</v>
      </c>
      <c r="H27" s="79"/>
      <c r="I27" s="79">
        <f>I28</f>
        <v>47578800</v>
      </c>
      <c r="J27" s="79">
        <f>J28</f>
        <v>47578800</v>
      </c>
      <c r="K27" s="79"/>
      <c r="L27" s="79" t="s">
        <v>250</v>
      </c>
      <c r="M27" s="79" t="s">
        <v>250</v>
      </c>
      <c r="N27" s="79"/>
      <c r="O27" s="79"/>
      <c r="P27" s="79"/>
      <c r="Q27" s="79">
        <f>Q28</f>
        <v>0</v>
      </c>
      <c r="R27" s="79">
        <f>R28</f>
        <v>0</v>
      </c>
      <c r="S27" s="79"/>
    </row>
    <row r="28" spans="1:19" s="21" customFormat="1" ht="18.75" customHeight="1" x14ac:dyDescent="0.3">
      <c r="A28" s="80"/>
      <c r="B28" s="80"/>
      <c r="C28" s="80"/>
      <c r="D28" s="80">
        <v>6299</v>
      </c>
      <c r="E28" s="80" t="s">
        <v>274</v>
      </c>
      <c r="F28" s="81">
        <f t="shared" si="7"/>
        <v>47578800</v>
      </c>
      <c r="G28" s="81">
        <f t="shared" si="7"/>
        <v>47578800</v>
      </c>
      <c r="H28" s="81"/>
      <c r="I28" s="81">
        <v>47578800</v>
      </c>
      <c r="J28" s="81">
        <f>I28</f>
        <v>47578800</v>
      </c>
      <c r="K28" s="81"/>
      <c r="L28" s="81" t="s">
        <v>250</v>
      </c>
      <c r="M28" s="81" t="s">
        <v>250</v>
      </c>
      <c r="N28" s="81"/>
      <c r="O28" s="81"/>
      <c r="P28" s="81"/>
      <c r="Q28" s="81"/>
      <c r="R28" s="81">
        <f>Q28</f>
        <v>0</v>
      </c>
      <c r="S28" s="81"/>
    </row>
    <row r="29" spans="1:19" s="21" customFormat="1" ht="18.75" customHeight="1" x14ac:dyDescent="0.3">
      <c r="A29" s="78"/>
      <c r="B29" s="78"/>
      <c r="C29" s="78">
        <v>6300</v>
      </c>
      <c r="D29" s="78"/>
      <c r="E29" s="78" t="s">
        <v>275</v>
      </c>
      <c r="F29" s="79">
        <f t="shared" si="7"/>
        <v>889068990</v>
      </c>
      <c r="G29" s="79">
        <f t="shared" si="7"/>
        <v>889068990</v>
      </c>
      <c r="H29" s="79"/>
      <c r="I29" s="79">
        <f>SUM(I30:I33)</f>
        <v>889068990</v>
      </c>
      <c r="J29" s="79">
        <f>SUM(J30:J33)</f>
        <v>889068990</v>
      </c>
      <c r="K29" s="79"/>
      <c r="L29" s="79" t="s">
        <v>250</v>
      </c>
      <c r="M29" s="79" t="s">
        <v>250</v>
      </c>
      <c r="N29" s="79"/>
      <c r="O29" s="79"/>
      <c r="P29" s="79"/>
      <c r="Q29" s="79"/>
      <c r="R29" s="79"/>
      <c r="S29" s="79"/>
    </row>
    <row r="30" spans="1:19" s="21" customFormat="1" ht="18.75" customHeight="1" x14ac:dyDescent="0.3">
      <c r="A30" s="80"/>
      <c r="B30" s="80"/>
      <c r="C30" s="80"/>
      <c r="D30" s="80">
        <v>6301</v>
      </c>
      <c r="E30" s="80" t="s">
        <v>276</v>
      </c>
      <c r="F30" s="81">
        <f t="shared" si="7"/>
        <v>687465552</v>
      </c>
      <c r="G30" s="81">
        <f t="shared" si="7"/>
        <v>687465552</v>
      </c>
      <c r="H30" s="81"/>
      <c r="I30" s="81">
        <v>687465552</v>
      </c>
      <c r="J30" s="81">
        <f>I30</f>
        <v>687465552</v>
      </c>
      <c r="K30" s="81"/>
      <c r="L30" s="81"/>
      <c r="M30" s="81"/>
      <c r="N30" s="81"/>
      <c r="O30" s="81"/>
      <c r="P30" s="81"/>
      <c r="Q30" s="81"/>
      <c r="R30" s="81"/>
      <c r="S30" s="81"/>
    </row>
    <row r="31" spans="1:19" s="21" customFormat="1" ht="18.75" customHeight="1" x14ac:dyDescent="0.3">
      <c r="A31" s="80"/>
      <c r="B31" s="80"/>
      <c r="C31" s="80"/>
      <c r="D31" s="80">
        <v>6302</v>
      </c>
      <c r="E31" s="80" t="s">
        <v>277</v>
      </c>
      <c r="F31" s="81">
        <f t="shared" ref="F31:F32" si="8">I31+N31+Q31</f>
        <v>118003299</v>
      </c>
      <c r="G31" s="81">
        <f t="shared" ref="G31:G33" si="9">J31+O31+R31</f>
        <v>118003299</v>
      </c>
      <c r="H31" s="81"/>
      <c r="I31" s="81">
        <v>118003299</v>
      </c>
      <c r="J31" s="81">
        <f t="shared" ref="J31:J33" si="10">I31</f>
        <v>118003299</v>
      </c>
      <c r="K31" s="81"/>
      <c r="L31" s="81"/>
      <c r="M31" s="81"/>
      <c r="N31" s="81"/>
      <c r="O31" s="81"/>
      <c r="P31" s="81"/>
      <c r="Q31" s="81"/>
      <c r="R31" s="81"/>
      <c r="S31" s="81"/>
    </row>
    <row r="32" spans="1:19" s="21" customFormat="1" ht="18.75" customHeight="1" x14ac:dyDescent="0.3">
      <c r="A32" s="80"/>
      <c r="B32" s="80"/>
      <c r="C32" s="80"/>
      <c r="D32" s="80">
        <v>6303</v>
      </c>
      <c r="E32" s="80" t="s">
        <v>278</v>
      </c>
      <c r="F32" s="81">
        <f t="shared" si="8"/>
        <v>81830019</v>
      </c>
      <c r="G32" s="81">
        <f t="shared" si="9"/>
        <v>81830019</v>
      </c>
      <c r="H32" s="81"/>
      <c r="I32" s="81">
        <v>81830019</v>
      </c>
      <c r="J32" s="81">
        <f t="shared" si="10"/>
        <v>81830019</v>
      </c>
      <c r="K32" s="81"/>
      <c r="L32" s="81"/>
      <c r="M32" s="81"/>
      <c r="N32" s="81"/>
      <c r="O32" s="81"/>
      <c r="P32" s="81"/>
      <c r="Q32" s="81"/>
      <c r="R32" s="81"/>
      <c r="S32" s="81"/>
    </row>
    <row r="33" spans="1:19" s="21" customFormat="1" ht="18.75" customHeight="1" x14ac:dyDescent="0.3">
      <c r="A33" s="80"/>
      <c r="B33" s="80"/>
      <c r="C33" s="80"/>
      <c r="D33" s="80">
        <v>6304</v>
      </c>
      <c r="E33" s="80" t="s">
        <v>279</v>
      </c>
      <c r="F33" s="81">
        <f>I33+N33+Q33</f>
        <v>1770120</v>
      </c>
      <c r="G33" s="81">
        <f t="shared" si="9"/>
        <v>1770120</v>
      </c>
      <c r="H33" s="81"/>
      <c r="I33" s="81">
        <v>1770120</v>
      </c>
      <c r="J33" s="81">
        <f t="shared" si="10"/>
        <v>1770120</v>
      </c>
      <c r="K33" s="81"/>
      <c r="L33" s="81"/>
      <c r="M33" s="81"/>
      <c r="N33" s="81">
        <v>0</v>
      </c>
      <c r="O33" s="81"/>
      <c r="P33" s="81"/>
      <c r="Q33" s="81">
        <v>0</v>
      </c>
      <c r="R33" s="81"/>
      <c r="S33" s="81"/>
    </row>
    <row r="34" spans="1:19" s="21" customFormat="1" ht="35.25" customHeight="1" x14ac:dyDescent="0.3">
      <c r="A34" s="78"/>
      <c r="B34" s="78"/>
      <c r="C34" s="78">
        <v>6400</v>
      </c>
      <c r="D34" s="78"/>
      <c r="E34" s="78" t="s">
        <v>280</v>
      </c>
      <c r="F34" s="79">
        <f>I34+N34+Q34</f>
        <v>96067000</v>
      </c>
      <c r="G34" s="79">
        <f t="shared" ref="G34" si="11">J34+O34+R34</f>
        <v>96067000</v>
      </c>
      <c r="H34" s="79"/>
      <c r="I34" s="79">
        <f>SUM(I35:I36)</f>
        <v>96067000</v>
      </c>
      <c r="J34" s="79">
        <f>SUM(J35:J36)</f>
        <v>96067000</v>
      </c>
      <c r="K34" s="79"/>
      <c r="L34" s="79"/>
      <c r="M34" s="79"/>
      <c r="N34" s="79"/>
      <c r="O34" s="79"/>
      <c r="P34" s="79"/>
      <c r="Q34" s="79"/>
      <c r="R34" s="79"/>
      <c r="S34" s="79"/>
    </row>
    <row r="35" spans="1:19" s="21" customFormat="1" ht="36.75" customHeight="1" x14ac:dyDescent="0.3">
      <c r="A35" s="80"/>
      <c r="B35" s="80"/>
      <c r="C35" s="80"/>
      <c r="D35" s="80">
        <v>6404</v>
      </c>
      <c r="E35" s="80" t="s">
        <v>281</v>
      </c>
      <c r="F35" s="81">
        <f t="shared" ref="F35:F45" si="12">I35+N35+Q35</f>
        <v>91267000</v>
      </c>
      <c r="G35" s="81">
        <f t="shared" ref="G35:G45" si="13">J35+O35+R35</f>
        <v>91267000</v>
      </c>
      <c r="H35" s="81"/>
      <c r="I35" s="81">
        <v>91267000</v>
      </c>
      <c r="J35" s="81">
        <f>I35</f>
        <v>91267000</v>
      </c>
      <c r="K35" s="81"/>
      <c r="L35" s="81"/>
      <c r="M35" s="81"/>
      <c r="N35" s="81"/>
      <c r="O35" s="81"/>
      <c r="P35" s="81"/>
      <c r="Q35" s="81"/>
      <c r="R35" s="81"/>
      <c r="S35" s="81"/>
    </row>
    <row r="36" spans="1:19" s="21" customFormat="1" ht="18.75" customHeight="1" x14ac:dyDescent="0.3">
      <c r="A36" s="80"/>
      <c r="B36" s="80"/>
      <c r="C36" s="80"/>
      <c r="D36" s="80">
        <v>6449</v>
      </c>
      <c r="E36" s="80" t="s">
        <v>274</v>
      </c>
      <c r="F36" s="81">
        <f t="shared" si="12"/>
        <v>4800000</v>
      </c>
      <c r="G36" s="81">
        <f t="shared" si="13"/>
        <v>4800000</v>
      </c>
      <c r="H36" s="81"/>
      <c r="I36" s="81">
        <v>4800000</v>
      </c>
      <c r="J36" s="81">
        <f>I36</f>
        <v>4800000</v>
      </c>
      <c r="K36" s="81"/>
      <c r="L36" s="81"/>
      <c r="M36" s="81"/>
      <c r="N36" s="81"/>
      <c r="O36" s="81"/>
      <c r="P36" s="81"/>
      <c r="Q36" s="81"/>
      <c r="R36" s="81"/>
      <c r="S36" s="81"/>
    </row>
    <row r="37" spans="1:19" s="21" customFormat="1" ht="18.75" customHeight="1" x14ac:dyDescent="0.3">
      <c r="A37" s="78"/>
      <c r="B37" s="78"/>
      <c r="C37" s="78">
        <v>6500</v>
      </c>
      <c r="D37" s="78"/>
      <c r="E37" s="78" t="s">
        <v>282</v>
      </c>
      <c r="F37" s="79">
        <f t="shared" si="12"/>
        <v>204593576</v>
      </c>
      <c r="G37" s="79">
        <f t="shared" si="13"/>
        <v>204593576</v>
      </c>
      <c r="H37" s="79"/>
      <c r="I37" s="79">
        <f>SUM(I38:I41)</f>
        <v>204593576</v>
      </c>
      <c r="J37" s="79">
        <f>SUM(J38:J41)</f>
        <v>204593576</v>
      </c>
      <c r="K37" s="79"/>
      <c r="L37" s="79" t="s">
        <v>250</v>
      </c>
      <c r="M37" s="79" t="s">
        <v>250</v>
      </c>
      <c r="N37" s="79"/>
      <c r="O37" s="79"/>
      <c r="P37" s="79"/>
      <c r="Q37" s="79"/>
      <c r="R37" s="79"/>
      <c r="S37" s="79"/>
    </row>
    <row r="38" spans="1:19" s="21" customFormat="1" ht="18.75" customHeight="1" x14ac:dyDescent="0.3">
      <c r="A38" s="80"/>
      <c r="B38" s="80"/>
      <c r="C38" s="80"/>
      <c r="D38" s="80">
        <v>6501</v>
      </c>
      <c r="E38" s="80" t="s">
        <v>283</v>
      </c>
      <c r="F38" s="81">
        <f t="shared" si="12"/>
        <v>113000216</v>
      </c>
      <c r="G38" s="81">
        <f t="shared" si="13"/>
        <v>113000216</v>
      </c>
      <c r="H38" s="81"/>
      <c r="I38" s="81">
        <v>113000216</v>
      </c>
      <c r="J38" s="81">
        <f>I38</f>
        <v>113000216</v>
      </c>
      <c r="K38" s="81"/>
      <c r="L38" s="81"/>
      <c r="M38" s="81"/>
      <c r="N38" s="81"/>
      <c r="O38" s="81"/>
      <c r="P38" s="81"/>
      <c r="Q38" s="81"/>
      <c r="R38" s="81"/>
      <c r="S38" s="81"/>
    </row>
    <row r="39" spans="1:19" s="21" customFormat="1" ht="18.75" customHeight="1" x14ac:dyDescent="0.3">
      <c r="A39" s="80"/>
      <c r="B39" s="80"/>
      <c r="C39" s="80"/>
      <c r="D39" s="80">
        <v>6502</v>
      </c>
      <c r="E39" s="80" t="s">
        <v>284</v>
      </c>
      <c r="F39" s="81">
        <f t="shared" si="12"/>
        <v>7128000</v>
      </c>
      <c r="G39" s="81">
        <f t="shared" si="13"/>
        <v>7128000</v>
      </c>
      <c r="H39" s="81"/>
      <c r="I39" s="81">
        <v>7128000</v>
      </c>
      <c r="J39" s="81">
        <f t="shared" ref="J39:J41" si="14">I39</f>
        <v>7128000</v>
      </c>
      <c r="K39" s="81"/>
      <c r="L39" s="81"/>
      <c r="M39" s="81"/>
      <c r="N39" s="81"/>
      <c r="O39" s="81"/>
      <c r="P39" s="81"/>
      <c r="Q39" s="81"/>
      <c r="R39" s="81"/>
      <c r="S39" s="81"/>
    </row>
    <row r="40" spans="1:19" s="21" customFormat="1" ht="18.75" customHeight="1" x14ac:dyDescent="0.3">
      <c r="A40" s="80"/>
      <c r="B40" s="80"/>
      <c r="C40" s="80"/>
      <c r="D40" s="80">
        <v>6503</v>
      </c>
      <c r="E40" s="80" t="s">
        <v>285</v>
      </c>
      <c r="F40" s="81">
        <f t="shared" si="12"/>
        <v>81735360</v>
      </c>
      <c r="G40" s="81">
        <f t="shared" si="13"/>
        <v>81735360</v>
      </c>
      <c r="H40" s="81"/>
      <c r="I40" s="81">
        <v>81735360</v>
      </c>
      <c r="J40" s="81">
        <f t="shared" si="14"/>
        <v>81735360</v>
      </c>
      <c r="K40" s="81"/>
      <c r="L40" s="81"/>
      <c r="M40" s="81"/>
      <c r="N40" s="81"/>
      <c r="O40" s="81"/>
      <c r="P40" s="81"/>
      <c r="Q40" s="81"/>
      <c r="R40" s="81"/>
      <c r="S40" s="81"/>
    </row>
    <row r="41" spans="1:19" s="21" customFormat="1" ht="18.75" customHeight="1" x14ac:dyDescent="0.3">
      <c r="A41" s="80"/>
      <c r="B41" s="80"/>
      <c r="C41" s="80"/>
      <c r="D41" s="80">
        <v>6504</v>
      </c>
      <c r="E41" s="80" t="s">
        <v>286</v>
      </c>
      <c r="F41" s="81">
        <f t="shared" si="12"/>
        <v>2730000</v>
      </c>
      <c r="G41" s="81">
        <f t="shared" si="13"/>
        <v>2730000</v>
      </c>
      <c r="H41" s="81"/>
      <c r="I41" s="81">
        <v>2730000</v>
      </c>
      <c r="J41" s="81">
        <f t="shared" si="14"/>
        <v>2730000</v>
      </c>
      <c r="K41" s="81"/>
      <c r="L41" s="81"/>
      <c r="M41" s="81"/>
      <c r="N41" s="81"/>
      <c r="O41" s="81"/>
      <c r="P41" s="81"/>
      <c r="Q41" s="81"/>
      <c r="R41" s="81"/>
      <c r="S41" s="81"/>
    </row>
    <row r="42" spans="1:19" s="21" customFormat="1" ht="18.75" customHeight="1" x14ac:dyDescent="0.3">
      <c r="A42" s="78"/>
      <c r="B42" s="78"/>
      <c r="C42" s="78">
        <v>6550</v>
      </c>
      <c r="D42" s="78"/>
      <c r="E42" s="78" t="s">
        <v>287</v>
      </c>
      <c r="F42" s="79">
        <f t="shared" si="12"/>
        <v>65962807</v>
      </c>
      <c r="G42" s="79">
        <f t="shared" si="13"/>
        <v>65962807</v>
      </c>
      <c r="H42" s="79"/>
      <c r="I42" s="79">
        <f>SUM(I43:I45)</f>
        <v>65962807</v>
      </c>
      <c r="J42" s="79">
        <f t="shared" ref="J42:R42" si="15">SUM(J43:J45)</f>
        <v>65962807</v>
      </c>
      <c r="K42" s="79"/>
      <c r="L42" s="79"/>
      <c r="M42" s="79"/>
      <c r="N42" s="79"/>
      <c r="O42" s="79"/>
      <c r="P42" s="79"/>
      <c r="Q42" s="79">
        <f t="shared" si="15"/>
        <v>0</v>
      </c>
      <c r="R42" s="79">
        <f t="shared" si="15"/>
        <v>0</v>
      </c>
      <c r="S42" s="79"/>
    </row>
    <row r="43" spans="1:19" s="21" customFormat="1" ht="26.25" customHeight="1" x14ac:dyDescent="0.3">
      <c r="A43" s="80"/>
      <c r="B43" s="80"/>
      <c r="C43" s="80"/>
      <c r="D43" s="80">
        <v>6551</v>
      </c>
      <c r="E43" s="80" t="s">
        <v>288</v>
      </c>
      <c r="F43" s="81">
        <f t="shared" si="12"/>
        <v>20064907</v>
      </c>
      <c r="G43" s="81">
        <f t="shared" si="13"/>
        <v>20064907</v>
      </c>
      <c r="H43" s="81"/>
      <c r="I43" s="81">
        <v>20064907</v>
      </c>
      <c r="J43" s="81">
        <f>I43</f>
        <v>20064907</v>
      </c>
      <c r="K43" s="81"/>
      <c r="L43" s="81"/>
      <c r="M43" s="81"/>
      <c r="N43" s="81"/>
      <c r="O43" s="81"/>
      <c r="P43" s="81"/>
      <c r="Q43" s="81"/>
      <c r="R43" s="81">
        <f>Q43</f>
        <v>0</v>
      </c>
      <c r="S43" s="81"/>
    </row>
    <row r="44" spans="1:19" s="21" customFormat="1" ht="36.75" customHeight="1" x14ac:dyDescent="0.3">
      <c r="A44" s="80"/>
      <c r="B44" s="80"/>
      <c r="C44" s="80"/>
      <c r="D44" s="80">
        <v>6552</v>
      </c>
      <c r="E44" s="80" t="s">
        <v>289</v>
      </c>
      <c r="F44" s="81">
        <f t="shared" si="12"/>
        <v>7344900</v>
      </c>
      <c r="G44" s="81">
        <f t="shared" si="13"/>
        <v>7344900</v>
      </c>
      <c r="H44" s="81"/>
      <c r="I44" s="81">
        <v>7344900</v>
      </c>
      <c r="J44" s="81">
        <f t="shared" ref="J44:J45" si="16">I44</f>
        <v>7344900</v>
      </c>
      <c r="K44" s="81"/>
      <c r="L44" s="81"/>
      <c r="M44" s="81"/>
      <c r="N44" s="81"/>
      <c r="O44" s="81"/>
      <c r="P44" s="81"/>
      <c r="Q44" s="81"/>
      <c r="R44" s="81">
        <f>Q44</f>
        <v>0</v>
      </c>
      <c r="S44" s="81"/>
    </row>
    <row r="45" spans="1:19" s="21" customFormat="1" ht="18.75" customHeight="1" x14ac:dyDescent="0.3">
      <c r="A45" s="80"/>
      <c r="B45" s="80"/>
      <c r="C45" s="80"/>
      <c r="D45" s="80">
        <v>6599</v>
      </c>
      <c r="E45" s="80" t="s">
        <v>290</v>
      </c>
      <c r="F45" s="81">
        <f t="shared" si="12"/>
        <v>38553000</v>
      </c>
      <c r="G45" s="81">
        <f t="shared" si="13"/>
        <v>38553000</v>
      </c>
      <c r="H45" s="81"/>
      <c r="I45" s="81">
        <v>38553000</v>
      </c>
      <c r="J45" s="81">
        <f t="shared" si="16"/>
        <v>38553000</v>
      </c>
      <c r="K45" s="81"/>
      <c r="L45" s="81"/>
      <c r="M45" s="81"/>
      <c r="N45" s="81"/>
      <c r="O45" s="81"/>
      <c r="P45" s="81"/>
      <c r="Q45" s="81"/>
      <c r="R45" s="81"/>
      <c r="S45" s="81"/>
    </row>
    <row r="46" spans="1:19" s="21" customFormat="1" ht="34.5" customHeight="1" x14ac:dyDescent="0.3">
      <c r="A46" s="78"/>
      <c r="B46" s="78"/>
      <c r="C46" s="78">
        <v>6600</v>
      </c>
      <c r="D46" s="78"/>
      <c r="E46" s="78" t="s">
        <v>291</v>
      </c>
      <c r="F46" s="79">
        <f t="shared" si="2"/>
        <v>53396537</v>
      </c>
      <c r="G46" s="79">
        <f t="shared" si="2"/>
        <v>53396537</v>
      </c>
      <c r="H46" s="79"/>
      <c r="I46" s="79">
        <f>SUM(I47:I51)</f>
        <v>53396537</v>
      </c>
      <c r="J46" s="79">
        <f>SUM(J47:J51)</f>
        <v>53396537</v>
      </c>
      <c r="K46" s="79"/>
      <c r="L46" s="79" t="s">
        <v>250</v>
      </c>
      <c r="M46" s="79" t="s">
        <v>250</v>
      </c>
      <c r="N46" s="79"/>
      <c r="O46" s="79"/>
      <c r="P46" s="79"/>
      <c r="Q46" s="79"/>
      <c r="R46" s="79"/>
      <c r="S46" s="79"/>
    </row>
    <row r="47" spans="1:19" s="21" customFormat="1" ht="57" customHeight="1" x14ac:dyDescent="0.3">
      <c r="A47" s="80"/>
      <c r="B47" s="80"/>
      <c r="C47" s="80"/>
      <c r="D47" s="80">
        <v>6601</v>
      </c>
      <c r="E47" s="80" t="s">
        <v>292</v>
      </c>
      <c r="F47" s="81">
        <f t="shared" si="2"/>
        <v>6675493</v>
      </c>
      <c r="G47" s="81">
        <f t="shared" si="2"/>
        <v>6675493</v>
      </c>
      <c r="H47" s="81"/>
      <c r="I47" s="81">
        <v>6675493</v>
      </c>
      <c r="J47" s="81">
        <f>I47</f>
        <v>6675493</v>
      </c>
      <c r="K47" s="81"/>
      <c r="L47" s="81" t="s">
        <v>250</v>
      </c>
      <c r="M47" s="81"/>
      <c r="N47" s="81"/>
      <c r="O47" s="81"/>
      <c r="P47" s="81"/>
      <c r="Q47" s="81"/>
      <c r="R47" s="81"/>
      <c r="S47" s="81"/>
    </row>
    <row r="48" spans="1:19" s="21" customFormat="1" ht="18.75" customHeight="1" x14ac:dyDescent="0.3">
      <c r="A48" s="80"/>
      <c r="B48" s="80"/>
      <c r="C48" s="80"/>
      <c r="D48" s="80">
        <v>6603</v>
      </c>
      <c r="E48" s="80" t="s">
        <v>342</v>
      </c>
      <c r="F48" s="81">
        <f t="shared" si="2"/>
        <v>18634244</v>
      </c>
      <c r="G48" s="81">
        <f t="shared" si="2"/>
        <v>18634244</v>
      </c>
      <c r="H48" s="81"/>
      <c r="I48" s="81">
        <v>18634244</v>
      </c>
      <c r="J48" s="81">
        <f t="shared" ref="J48:J51" si="17">I48</f>
        <v>18634244</v>
      </c>
      <c r="K48" s="81"/>
      <c r="L48" s="81"/>
      <c r="M48" s="81"/>
      <c r="N48" s="81"/>
      <c r="O48" s="81"/>
      <c r="P48" s="81"/>
      <c r="Q48" s="81"/>
      <c r="R48" s="81"/>
      <c r="S48" s="81"/>
    </row>
    <row r="49" spans="1:19" s="21" customFormat="1" ht="52.5" customHeight="1" x14ac:dyDescent="0.3">
      <c r="A49" s="80"/>
      <c r="B49" s="80"/>
      <c r="C49" s="80"/>
      <c r="D49" s="80">
        <v>6605</v>
      </c>
      <c r="E49" s="80" t="s">
        <v>293</v>
      </c>
      <c r="F49" s="81">
        <f t="shared" si="2"/>
        <v>22672800</v>
      </c>
      <c r="G49" s="81">
        <f t="shared" si="2"/>
        <v>22672800</v>
      </c>
      <c r="H49" s="81"/>
      <c r="I49" s="81">
        <v>22672800</v>
      </c>
      <c r="J49" s="81">
        <f t="shared" si="17"/>
        <v>22672800</v>
      </c>
      <c r="K49" s="81"/>
      <c r="L49" s="81" t="s">
        <v>250</v>
      </c>
      <c r="M49" s="81"/>
      <c r="N49" s="81"/>
      <c r="O49" s="81"/>
      <c r="P49" s="81"/>
      <c r="Q49" s="81"/>
      <c r="R49" s="81"/>
      <c r="S49" s="81"/>
    </row>
    <row r="50" spans="1:19" s="21" customFormat="1" ht="33.75" customHeight="1" x14ac:dyDescent="0.3">
      <c r="A50" s="80"/>
      <c r="B50" s="80"/>
      <c r="C50" s="80"/>
      <c r="D50" s="80">
        <v>6608</v>
      </c>
      <c r="E50" s="80" t="s">
        <v>294</v>
      </c>
      <c r="F50" s="81">
        <f t="shared" si="2"/>
        <v>1214000</v>
      </c>
      <c r="G50" s="81">
        <f t="shared" si="2"/>
        <v>1214000</v>
      </c>
      <c r="H50" s="81"/>
      <c r="I50" s="81">
        <v>1214000</v>
      </c>
      <c r="J50" s="81">
        <f t="shared" si="17"/>
        <v>1214000</v>
      </c>
      <c r="K50" s="81"/>
      <c r="L50" s="81"/>
      <c r="M50" s="81"/>
      <c r="N50" s="81"/>
      <c r="O50" s="81"/>
      <c r="P50" s="81"/>
      <c r="Q50" s="81"/>
      <c r="R50" s="81"/>
      <c r="S50" s="81"/>
    </row>
    <row r="51" spans="1:19" s="21" customFormat="1" ht="18.75" customHeight="1" x14ac:dyDescent="0.3">
      <c r="A51" s="80"/>
      <c r="B51" s="80"/>
      <c r="C51" s="80"/>
      <c r="D51" s="80">
        <v>6618</v>
      </c>
      <c r="E51" s="80" t="s">
        <v>295</v>
      </c>
      <c r="F51" s="81">
        <f t="shared" si="2"/>
        <v>4200000</v>
      </c>
      <c r="G51" s="81">
        <f t="shared" si="2"/>
        <v>4200000</v>
      </c>
      <c r="H51" s="81"/>
      <c r="I51" s="81">
        <v>4200000</v>
      </c>
      <c r="J51" s="81">
        <f t="shared" si="17"/>
        <v>4200000</v>
      </c>
      <c r="K51" s="81"/>
      <c r="L51" s="81" t="s">
        <v>250</v>
      </c>
      <c r="M51" s="81"/>
      <c r="N51" s="81"/>
      <c r="O51" s="81"/>
      <c r="P51" s="81"/>
      <c r="Q51" s="81"/>
      <c r="R51" s="81"/>
      <c r="S51" s="81"/>
    </row>
    <row r="52" spans="1:19" s="21" customFormat="1" ht="18.75" customHeight="1" x14ac:dyDescent="0.3">
      <c r="A52" s="78"/>
      <c r="B52" s="78"/>
      <c r="C52" s="78">
        <v>6650</v>
      </c>
      <c r="D52" s="78"/>
      <c r="E52" s="78" t="s">
        <v>296</v>
      </c>
      <c r="F52" s="79">
        <f t="shared" si="2"/>
        <v>9047000</v>
      </c>
      <c r="G52" s="79">
        <f t="shared" si="2"/>
        <v>9047000</v>
      </c>
      <c r="H52" s="79"/>
      <c r="I52" s="79">
        <f>SUM(I53:I55)</f>
        <v>9047000</v>
      </c>
      <c r="J52" s="79">
        <f>SUM(J53:J55)</f>
        <v>9047000</v>
      </c>
      <c r="K52" s="79"/>
      <c r="L52" s="79"/>
      <c r="M52" s="79"/>
      <c r="N52" s="79"/>
      <c r="O52" s="79"/>
      <c r="P52" s="79"/>
      <c r="Q52" s="79"/>
      <c r="R52" s="79"/>
      <c r="S52" s="79"/>
    </row>
    <row r="53" spans="1:19" s="21" customFormat="1" ht="33" hidden="1" customHeight="1" x14ac:dyDescent="0.3">
      <c r="A53" s="80"/>
      <c r="B53" s="80"/>
      <c r="C53" s="80"/>
      <c r="D53" s="80">
        <v>6652</v>
      </c>
      <c r="E53" s="80" t="s">
        <v>297</v>
      </c>
      <c r="F53" s="81">
        <f t="shared" si="2"/>
        <v>0</v>
      </c>
      <c r="G53" s="81">
        <f t="shared" si="2"/>
        <v>0</v>
      </c>
      <c r="H53" s="81"/>
      <c r="I53" s="81"/>
      <c r="J53" s="81">
        <f>I53</f>
        <v>0</v>
      </c>
      <c r="K53" s="81"/>
      <c r="L53" s="81"/>
      <c r="M53" s="81"/>
      <c r="N53" s="81"/>
      <c r="O53" s="81"/>
      <c r="P53" s="81"/>
      <c r="Q53" s="81"/>
      <c r="R53" s="81"/>
      <c r="S53" s="81"/>
    </row>
    <row r="54" spans="1:19" s="21" customFormat="1" ht="33" hidden="1" customHeight="1" x14ac:dyDescent="0.3">
      <c r="A54" s="80"/>
      <c r="B54" s="80"/>
      <c r="C54" s="80"/>
      <c r="D54" s="80">
        <v>6655</v>
      </c>
      <c r="E54" s="80" t="s">
        <v>325</v>
      </c>
      <c r="F54" s="81">
        <f t="shared" ref="F54:F55" si="18">I54+N54</f>
        <v>0</v>
      </c>
      <c r="G54" s="81">
        <f t="shared" ref="G54:G55" si="19">J54+O54</f>
        <v>0</v>
      </c>
      <c r="H54" s="81"/>
      <c r="I54" s="81"/>
      <c r="J54" s="81">
        <f>I54</f>
        <v>0</v>
      </c>
      <c r="K54" s="81"/>
      <c r="L54" s="81"/>
      <c r="M54" s="81"/>
      <c r="N54" s="81"/>
      <c r="O54" s="81"/>
      <c r="P54" s="81"/>
      <c r="Q54" s="81"/>
      <c r="R54" s="81"/>
      <c r="S54" s="81"/>
    </row>
    <row r="55" spans="1:19" s="21" customFormat="1" ht="19.5" customHeight="1" x14ac:dyDescent="0.3">
      <c r="A55" s="80"/>
      <c r="B55" s="80"/>
      <c r="C55" s="80"/>
      <c r="D55" s="80">
        <v>6699</v>
      </c>
      <c r="E55" s="80" t="s">
        <v>326</v>
      </c>
      <c r="F55" s="81">
        <f t="shared" si="18"/>
        <v>9047000</v>
      </c>
      <c r="G55" s="81">
        <f t="shared" si="19"/>
        <v>9047000</v>
      </c>
      <c r="H55" s="81"/>
      <c r="I55" s="81">
        <v>9047000</v>
      </c>
      <c r="J55" s="81">
        <f>I55</f>
        <v>9047000</v>
      </c>
      <c r="K55" s="81"/>
      <c r="L55" s="81"/>
      <c r="M55" s="81"/>
      <c r="N55" s="81"/>
      <c r="O55" s="81"/>
      <c r="P55" s="81"/>
      <c r="Q55" s="81"/>
      <c r="R55" s="81"/>
      <c r="S55" s="81"/>
    </row>
    <row r="56" spans="1:19" s="21" customFormat="1" ht="18.75" customHeight="1" x14ac:dyDescent="0.3">
      <c r="A56" s="78"/>
      <c r="B56" s="78"/>
      <c r="C56" s="78">
        <v>6700</v>
      </c>
      <c r="D56" s="78"/>
      <c r="E56" s="78" t="s">
        <v>298</v>
      </c>
      <c r="F56" s="79">
        <f>I56+N56+Q56</f>
        <v>58280000</v>
      </c>
      <c r="G56" s="79">
        <f>J56+O56+R56</f>
        <v>58280000</v>
      </c>
      <c r="H56" s="79"/>
      <c r="I56" s="79">
        <f>SUM(I57:I61)</f>
        <v>58280000</v>
      </c>
      <c r="J56" s="79">
        <f t="shared" ref="J56:S56" si="20">SUM(J57:J61)</f>
        <v>58280000</v>
      </c>
      <c r="K56" s="79"/>
      <c r="L56" s="79"/>
      <c r="M56" s="79"/>
      <c r="N56" s="79"/>
      <c r="O56" s="79"/>
      <c r="P56" s="79"/>
      <c r="Q56" s="79">
        <f t="shared" si="20"/>
        <v>0</v>
      </c>
      <c r="R56" s="79">
        <f t="shared" si="20"/>
        <v>0</v>
      </c>
      <c r="S56" s="79">
        <f t="shared" si="20"/>
        <v>0</v>
      </c>
    </row>
    <row r="57" spans="1:19" s="21" customFormat="1" ht="18.75" customHeight="1" x14ac:dyDescent="0.3">
      <c r="A57" s="80"/>
      <c r="B57" s="80"/>
      <c r="C57" s="80"/>
      <c r="D57" s="80">
        <v>6701</v>
      </c>
      <c r="E57" s="80" t="s">
        <v>299</v>
      </c>
      <c r="F57" s="81">
        <f t="shared" ref="F57:F59" si="21">I57+N57+Q57</f>
        <v>19920000</v>
      </c>
      <c r="G57" s="81">
        <f t="shared" ref="G57:G59" si="22">J57+O57+R57</f>
        <v>19920000</v>
      </c>
      <c r="H57" s="81"/>
      <c r="I57" s="81">
        <v>19920000</v>
      </c>
      <c r="J57" s="81">
        <f>I57</f>
        <v>19920000</v>
      </c>
      <c r="K57" s="81"/>
      <c r="L57" s="81"/>
      <c r="M57" s="81"/>
      <c r="N57" s="81"/>
      <c r="O57" s="81"/>
      <c r="P57" s="81"/>
      <c r="Q57" s="81"/>
      <c r="R57" s="81">
        <f>Q57</f>
        <v>0</v>
      </c>
      <c r="S57" s="81"/>
    </row>
    <row r="58" spans="1:19" s="21" customFormat="1" ht="18.75" customHeight="1" x14ac:dyDescent="0.3">
      <c r="A58" s="80"/>
      <c r="B58" s="80"/>
      <c r="C58" s="80"/>
      <c r="D58" s="80">
        <v>6702</v>
      </c>
      <c r="E58" s="80" t="s">
        <v>300</v>
      </c>
      <c r="F58" s="81">
        <f t="shared" si="21"/>
        <v>32400000</v>
      </c>
      <c r="G58" s="81">
        <f t="shared" si="22"/>
        <v>32400000</v>
      </c>
      <c r="H58" s="81"/>
      <c r="I58" s="81">
        <v>32400000</v>
      </c>
      <c r="J58" s="81">
        <f t="shared" ref="J58:J61" si="23">I58</f>
        <v>32400000</v>
      </c>
      <c r="K58" s="81"/>
      <c r="L58" s="81"/>
      <c r="M58" s="81"/>
      <c r="N58" s="81"/>
      <c r="O58" s="81"/>
      <c r="P58" s="81"/>
      <c r="Q58" s="81"/>
      <c r="R58" s="81">
        <f t="shared" ref="R58:R61" si="24">Q58</f>
        <v>0</v>
      </c>
      <c r="S58" s="81"/>
    </row>
    <row r="59" spans="1:19" s="21" customFormat="1" ht="18.75" customHeight="1" x14ac:dyDescent="0.3">
      <c r="A59" s="80"/>
      <c r="B59" s="80"/>
      <c r="C59" s="80"/>
      <c r="D59" s="80">
        <v>6703</v>
      </c>
      <c r="E59" s="80" t="s">
        <v>301</v>
      </c>
      <c r="F59" s="81">
        <f t="shared" si="21"/>
        <v>5960000</v>
      </c>
      <c r="G59" s="81">
        <f t="shared" si="22"/>
        <v>5960000</v>
      </c>
      <c r="H59" s="81"/>
      <c r="I59" s="81">
        <v>5960000</v>
      </c>
      <c r="J59" s="81">
        <f t="shared" si="23"/>
        <v>5960000</v>
      </c>
      <c r="K59" s="81"/>
      <c r="L59" s="81"/>
      <c r="M59" s="81"/>
      <c r="N59" s="81"/>
      <c r="O59" s="81"/>
      <c r="P59" s="81"/>
      <c r="Q59" s="81"/>
      <c r="R59" s="81">
        <f t="shared" si="24"/>
        <v>0</v>
      </c>
      <c r="S59" s="81"/>
    </row>
    <row r="60" spans="1:19" s="21" customFormat="1" ht="18.75" hidden="1" customHeight="1" x14ac:dyDescent="0.3">
      <c r="A60" s="80"/>
      <c r="B60" s="80"/>
      <c r="C60" s="80"/>
      <c r="D60" s="80">
        <v>6704</v>
      </c>
      <c r="E60" s="80" t="s">
        <v>302</v>
      </c>
      <c r="F60" s="81"/>
      <c r="G60" s="81"/>
      <c r="H60" s="81"/>
      <c r="I60" s="81"/>
      <c r="J60" s="81">
        <f t="shared" si="23"/>
        <v>0</v>
      </c>
      <c r="K60" s="81"/>
      <c r="L60" s="81"/>
      <c r="M60" s="81"/>
      <c r="N60" s="81"/>
      <c r="O60" s="81"/>
      <c r="P60" s="81"/>
      <c r="Q60" s="81" t="s">
        <v>250</v>
      </c>
      <c r="R60" s="81" t="str">
        <f t="shared" si="24"/>
        <v xml:space="preserve"> </v>
      </c>
      <c r="S60" s="81"/>
    </row>
    <row r="61" spans="1:19" s="21" customFormat="1" ht="18.75" hidden="1" customHeight="1" x14ac:dyDescent="0.3">
      <c r="A61" s="80"/>
      <c r="B61" s="80"/>
      <c r="C61" s="80"/>
      <c r="D61" s="80">
        <v>6749</v>
      </c>
      <c r="E61" s="80" t="s">
        <v>274</v>
      </c>
      <c r="F61" s="81"/>
      <c r="G61" s="81"/>
      <c r="H61" s="81"/>
      <c r="I61" s="81"/>
      <c r="J61" s="81">
        <f t="shared" si="23"/>
        <v>0</v>
      </c>
      <c r="K61" s="81"/>
      <c r="L61" s="81"/>
      <c r="M61" s="81"/>
      <c r="N61" s="81"/>
      <c r="O61" s="81"/>
      <c r="P61" s="81"/>
      <c r="Q61" s="81" t="s">
        <v>250</v>
      </c>
      <c r="R61" s="81" t="str">
        <f t="shared" si="24"/>
        <v xml:space="preserve"> </v>
      </c>
      <c r="S61" s="81"/>
    </row>
    <row r="62" spans="1:19" s="21" customFormat="1" ht="18.75" customHeight="1" x14ac:dyDescent="0.3">
      <c r="A62" s="78"/>
      <c r="B62" s="78"/>
      <c r="C62" s="78">
        <v>6750</v>
      </c>
      <c r="D62" s="78"/>
      <c r="E62" s="78" t="s">
        <v>303</v>
      </c>
      <c r="F62" s="79">
        <f>I62+N62+Q62</f>
        <v>8800000</v>
      </c>
      <c r="G62" s="79">
        <f>J62+O62+R62</f>
        <v>8800000</v>
      </c>
      <c r="H62" s="79"/>
      <c r="I62" s="79">
        <f>SUM(I63:I67)</f>
        <v>8800000</v>
      </c>
      <c r="J62" s="79">
        <f t="shared" ref="J62:R62" si="25">SUM(J63:J67)</f>
        <v>8800000</v>
      </c>
      <c r="K62" s="79"/>
      <c r="L62" s="79"/>
      <c r="M62" s="79"/>
      <c r="N62" s="79"/>
      <c r="O62" s="79"/>
      <c r="P62" s="79"/>
      <c r="Q62" s="79">
        <f t="shared" si="25"/>
        <v>0</v>
      </c>
      <c r="R62" s="79">
        <f t="shared" si="25"/>
        <v>0</v>
      </c>
      <c r="S62" s="79"/>
    </row>
    <row r="63" spans="1:19" s="21" customFormat="1" ht="18.75" customHeight="1" x14ac:dyDescent="0.3">
      <c r="A63" s="80"/>
      <c r="B63" s="80"/>
      <c r="C63" s="80"/>
      <c r="D63" s="80">
        <v>6751</v>
      </c>
      <c r="E63" s="80" t="s">
        <v>327</v>
      </c>
      <c r="F63" s="81">
        <f t="shared" ref="F63:F67" si="26">I63+N63+Q63</f>
        <v>2800000</v>
      </c>
      <c r="G63" s="81">
        <f t="shared" ref="G63:G67" si="27">J63+O63+R63</f>
        <v>2800000</v>
      </c>
      <c r="H63" s="81"/>
      <c r="I63" s="81">
        <v>2800000</v>
      </c>
      <c r="J63" s="81">
        <f>I63</f>
        <v>2800000</v>
      </c>
      <c r="K63" s="81"/>
      <c r="L63" s="81"/>
      <c r="M63" s="81"/>
      <c r="N63" s="81"/>
      <c r="O63" s="81"/>
      <c r="P63" s="81"/>
      <c r="Q63" s="81"/>
      <c r="R63" s="81">
        <f>Q63</f>
        <v>0</v>
      </c>
      <c r="S63" s="81"/>
    </row>
    <row r="64" spans="1:19" s="21" customFormat="1" ht="31.8" customHeight="1" x14ac:dyDescent="0.3">
      <c r="A64" s="80"/>
      <c r="B64" s="80"/>
      <c r="C64" s="80"/>
      <c r="D64" s="80">
        <v>6756</v>
      </c>
      <c r="E64" s="80" t="s">
        <v>348</v>
      </c>
      <c r="F64" s="81">
        <f t="shared" si="26"/>
        <v>6000000</v>
      </c>
      <c r="G64" s="81">
        <f t="shared" si="27"/>
        <v>6000000</v>
      </c>
      <c r="H64" s="81"/>
      <c r="I64" s="81">
        <v>6000000</v>
      </c>
      <c r="J64" s="81">
        <f>I64</f>
        <v>6000000</v>
      </c>
      <c r="K64" s="81"/>
      <c r="L64" s="81"/>
      <c r="M64" s="81"/>
      <c r="N64" s="81"/>
      <c r="O64" s="81"/>
      <c r="P64" s="81"/>
      <c r="Q64" s="81"/>
      <c r="R64" s="81"/>
      <c r="S64" s="81"/>
    </row>
    <row r="65" spans="1:19" s="21" customFormat="1" ht="18.75" customHeight="1" x14ac:dyDescent="0.3">
      <c r="A65" s="80"/>
      <c r="B65" s="80"/>
      <c r="C65" s="80"/>
      <c r="D65" s="80">
        <v>6757</v>
      </c>
      <c r="E65" s="80" t="s">
        <v>304</v>
      </c>
      <c r="F65" s="81">
        <f t="shared" si="26"/>
        <v>0</v>
      </c>
      <c r="G65" s="81">
        <f t="shared" si="27"/>
        <v>0</v>
      </c>
      <c r="H65" s="81"/>
      <c r="I65" s="81"/>
      <c r="J65" s="81">
        <f>I65</f>
        <v>0</v>
      </c>
      <c r="K65" s="81"/>
      <c r="L65" s="81"/>
      <c r="M65" s="81"/>
      <c r="N65" s="81"/>
      <c r="O65" s="81"/>
      <c r="P65" s="81"/>
      <c r="Q65" s="81"/>
      <c r="R65" s="81"/>
      <c r="S65" s="81"/>
    </row>
    <row r="66" spans="1:19" s="21" customFormat="1" ht="18.75" customHeight="1" x14ac:dyDescent="0.3">
      <c r="A66" s="80"/>
      <c r="B66" s="80"/>
      <c r="C66" s="80"/>
      <c r="D66" s="80">
        <v>6758</v>
      </c>
      <c r="E66" s="80" t="s">
        <v>305</v>
      </c>
      <c r="F66" s="81">
        <f t="shared" si="26"/>
        <v>0</v>
      </c>
      <c r="G66" s="81">
        <f t="shared" si="27"/>
        <v>0</v>
      </c>
      <c r="H66" s="81"/>
      <c r="I66" s="81"/>
      <c r="J66" s="81">
        <f t="shared" ref="J66:J67" si="28">I66</f>
        <v>0</v>
      </c>
      <c r="K66" s="81"/>
      <c r="L66" s="81"/>
      <c r="M66" s="81"/>
      <c r="N66" s="81"/>
      <c r="O66" s="81"/>
      <c r="P66" s="81"/>
      <c r="Q66" s="81"/>
      <c r="R66" s="81"/>
      <c r="S66" s="81"/>
    </row>
    <row r="67" spans="1:19" s="21" customFormat="1" ht="18.75" customHeight="1" x14ac:dyDescent="0.3">
      <c r="A67" s="80"/>
      <c r="B67" s="80"/>
      <c r="C67" s="80"/>
      <c r="D67" s="80">
        <v>6799</v>
      </c>
      <c r="E67" s="80" t="s">
        <v>306</v>
      </c>
      <c r="F67" s="81">
        <f t="shared" si="26"/>
        <v>0</v>
      </c>
      <c r="G67" s="81">
        <f t="shared" si="27"/>
        <v>0</v>
      </c>
      <c r="H67" s="81"/>
      <c r="I67" s="81">
        <v>0</v>
      </c>
      <c r="J67" s="81">
        <f t="shared" si="28"/>
        <v>0</v>
      </c>
      <c r="K67" s="81"/>
      <c r="L67" s="81"/>
      <c r="M67" s="81"/>
      <c r="N67" s="81"/>
      <c r="O67" s="81"/>
      <c r="P67" s="81"/>
      <c r="Q67" s="81"/>
      <c r="R67" s="81"/>
      <c r="S67" s="81"/>
    </row>
    <row r="68" spans="1:19" s="21" customFormat="1" ht="57.75" customHeight="1" x14ac:dyDescent="0.3">
      <c r="A68" s="78"/>
      <c r="B68" s="78"/>
      <c r="C68" s="78">
        <v>6900</v>
      </c>
      <c r="D68" s="78"/>
      <c r="E68" s="78" t="s">
        <v>307</v>
      </c>
      <c r="F68" s="79">
        <f t="shared" ref="F68" si="29">I68+N68+Q68</f>
        <v>30255599</v>
      </c>
      <c r="G68" s="79">
        <f t="shared" ref="G68:G75" si="30">J68+O68+R68</f>
        <v>30255599</v>
      </c>
      <c r="H68" s="79"/>
      <c r="I68" s="79">
        <f>SUM(I69:I75)</f>
        <v>30255599</v>
      </c>
      <c r="J68" s="79">
        <f t="shared" ref="J68:R68" si="31">SUM(J69:J75)</f>
        <v>30255599</v>
      </c>
      <c r="K68" s="79"/>
      <c r="L68" s="79"/>
      <c r="M68" s="79"/>
      <c r="N68" s="79"/>
      <c r="O68" s="79"/>
      <c r="P68" s="79"/>
      <c r="Q68" s="79">
        <f t="shared" si="31"/>
        <v>0</v>
      </c>
      <c r="R68" s="79">
        <f t="shared" si="31"/>
        <v>0</v>
      </c>
      <c r="S68" s="79"/>
    </row>
    <row r="69" spans="1:19" s="21" customFormat="1" ht="18.75" customHeight="1" x14ac:dyDescent="0.3">
      <c r="A69" s="80"/>
      <c r="B69" s="80"/>
      <c r="C69" s="80"/>
      <c r="D69" s="80">
        <v>6901</v>
      </c>
      <c r="E69" s="80" t="s">
        <v>308</v>
      </c>
      <c r="F69" s="81">
        <f>I69+N69+Q69</f>
        <v>5630000</v>
      </c>
      <c r="G69" s="81">
        <f t="shared" si="30"/>
        <v>5630000</v>
      </c>
      <c r="H69" s="81"/>
      <c r="I69" s="81">
        <v>5630000</v>
      </c>
      <c r="J69" s="81">
        <f>I69</f>
        <v>5630000</v>
      </c>
      <c r="K69" s="81"/>
      <c r="L69" s="81"/>
      <c r="M69" s="81"/>
      <c r="N69" s="81"/>
      <c r="O69" s="81"/>
      <c r="P69" s="81"/>
      <c r="Q69" s="81"/>
      <c r="R69" s="81">
        <f>Q69</f>
        <v>0</v>
      </c>
      <c r="S69" s="81"/>
    </row>
    <row r="70" spans="1:19" s="21" customFormat="1" ht="18.75" customHeight="1" x14ac:dyDescent="0.3">
      <c r="A70" s="80"/>
      <c r="B70" s="80"/>
      <c r="C70" s="80"/>
      <c r="D70" s="80">
        <v>6902</v>
      </c>
      <c r="E70" s="80" t="s">
        <v>309</v>
      </c>
      <c r="F70" s="81">
        <f t="shared" ref="F70:G77" si="32">I70+N70+Q70</f>
        <v>0</v>
      </c>
      <c r="G70" s="81">
        <f t="shared" si="30"/>
        <v>0</v>
      </c>
      <c r="H70" s="81"/>
      <c r="I70" s="81">
        <v>0</v>
      </c>
      <c r="J70" s="81">
        <f t="shared" ref="J70:J75" si="33">I70</f>
        <v>0</v>
      </c>
      <c r="K70" s="81"/>
      <c r="L70" s="81"/>
      <c r="M70" s="81"/>
      <c r="N70" s="81"/>
      <c r="O70" s="81"/>
      <c r="P70" s="81"/>
      <c r="Q70" s="81"/>
      <c r="R70" s="81"/>
      <c r="S70" s="81"/>
    </row>
    <row r="71" spans="1:19" s="21" customFormat="1" ht="18.75" customHeight="1" x14ac:dyDescent="0.3">
      <c r="A71" s="80"/>
      <c r="B71" s="80"/>
      <c r="C71" s="80"/>
      <c r="D71" s="80">
        <v>6905</v>
      </c>
      <c r="E71" s="104" t="s">
        <v>373</v>
      </c>
      <c r="F71" s="81">
        <f t="shared" si="32"/>
        <v>0</v>
      </c>
      <c r="G71" s="81">
        <f t="shared" si="30"/>
        <v>0</v>
      </c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>
        <f>Q71</f>
        <v>0</v>
      </c>
      <c r="S71" s="81"/>
    </row>
    <row r="72" spans="1:19" s="21" customFormat="1" ht="18.75" customHeight="1" x14ac:dyDescent="0.3">
      <c r="A72" s="80"/>
      <c r="B72" s="80"/>
      <c r="C72" s="80"/>
      <c r="D72" s="80">
        <v>6907</v>
      </c>
      <c r="E72" s="80" t="s">
        <v>310</v>
      </c>
      <c r="F72" s="81">
        <f t="shared" si="32"/>
        <v>0</v>
      </c>
      <c r="G72" s="81">
        <f t="shared" si="30"/>
        <v>0</v>
      </c>
      <c r="H72" s="81"/>
      <c r="I72" s="81">
        <v>0</v>
      </c>
      <c r="J72" s="81">
        <f t="shared" si="33"/>
        <v>0</v>
      </c>
      <c r="K72" s="81"/>
      <c r="L72" s="81"/>
      <c r="M72" s="81"/>
      <c r="N72" s="81"/>
      <c r="O72" s="81"/>
      <c r="P72" s="81"/>
      <c r="Q72" s="81"/>
      <c r="R72" s="81"/>
      <c r="S72" s="81"/>
    </row>
    <row r="73" spans="1:19" s="21" customFormat="1" ht="18.75" customHeight="1" x14ac:dyDescent="0.3">
      <c r="A73" s="80"/>
      <c r="B73" s="80"/>
      <c r="C73" s="80"/>
      <c r="D73" s="80">
        <v>6912</v>
      </c>
      <c r="E73" s="80" t="s">
        <v>311</v>
      </c>
      <c r="F73" s="81">
        <f t="shared" si="32"/>
        <v>3289999</v>
      </c>
      <c r="G73" s="81">
        <f t="shared" si="30"/>
        <v>3289999</v>
      </c>
      <c r="H73" s="81"/>
      <c r="I73" s="81">
        <v>3289999</v>
      </c>
      <c r="J73" s="81">
        <f t="shared" si="33"/>
        <v>3289999</v>
      </c>
      <c r="K73" s="81"/>
      <c r="L73" s="81"/>
      <c r="M73" s="81"/>
      <c r="N73" s="81"/>
      <c r="O73" s="81"/>
      <c r="P73" s="81"/>
      <c r="Q73" s="81"/>
      <c r="R73" s="81">
        <f>Q73</f>
        <v>0</v>
      </c>
      <c r="S73" s="81"/>
    </row>
    <row r="74" spans="1:19" s="21" customFormat="1" ht="18.75" customHeight="1" x14ac:dyDescent="0.3">
      <c r="A74" s="80"/>
      <c r="B74" s="80"/>
      <c r="C74" s="80"/>
      <c r="D74" s="80">
        <v>6913</v>
      </c>
      <c r="E74" s="80" t="s">
        <v>312</v>
      </c>
      <c r="F74" s="81">
        <f t="shared" si="32"/>
        <v>5500000</v>
      </c>
      <c r="G74" s="81">
        <f t="shared" si="30"/>
        <v>5500000</v>
      </c>
      <c r="H74" s="81"/>
      <c r="I74" s="81">
        <v>5500000</v>
      </c>
      <c r="J74" s="81">
        <f t="shared" si="33"/>
        <v>5500000</v>
      </c>
      <c r="K74" s="81"/>
      <c r="L74" s="81"/>
      <c r="M74" s="81"/>
      <c r="N74" s="81"/>
      <c r="O74" s="81"/>
      <c r="P74" s="81"/>
      <c r="Q74" s="81"/>
      <c r="R74" s="81"/>
      <c r="S74" s="81"/>
    </row>
    <row r="75" spans="1:19" s="21" customFormat="1" ht="18.75" customHeight="1" x14ac:dyDescent="0.3">
      <c r="A75" s="80"/>
      <c r="B75" s="80"/>
      <c r="C75" s="80"/>
      <c r="D75" s="80">
        <v>6921</v>
      </c>
      <c r="E75" s="80" t="s">
        <v>313</v>
      </c>
      <c r="F75" s="81">
        <f t="shared" si="32"/>
        <v>15835600</v>
      </c>
      <c r="G75" s="81">
        <f t="shared" si="30"/>
        <v>15835600</v>
      </c>
      <c r="H75" s="81"/>
      <c r="I75" s="81">
        <v>15835600</v>
      </c>
      <c r="J75" s="81">
        <f t="shared" si="33"/>
        <v>15835600</v>
      </c>
      <c r="K75" s="81"/>
      <c r="L75" s="81"/>
      <c r="M75" s="81"/>
      <c r="N75" s="81"/>
      <c r="O75" s="81"/>
      <c r="P75" s="81"/>
      <c r="Q75" s="81"/>
      <c r="R75" s="81"/>
      <c r="S75" s="81"/>
    </row>
    <row r="76" spans="1:19" s="23" customFormat="1" ht="28.8" customHeight="1" x14ac:dyDescent="0.3">
      <c r="A76" s="78"/>
      <c r="B76" s="78"/>
      <c r="C76" s="78">
        <v>6950</v>
      </c>
      <c r="D76" s="78"/>
      <c r="E76" s="78" t="s">
        <v>374</v>
      </c>
      <c r="F76" s="79">
        <f>I76+N76+Q76</f>
        <v>0</v>
      </c>
      <c r="G76" s="79">
        <f t="shared" si="32"/>
        <v>0</v>
      </c>
      <c r="H76" s="79"/>
      <c r="I76" s="79"/>
      <c r="J76" s="79"/>
      <c r="K76" s="79"/>
      <c r="L76" s="79"/>
      <c r="M76" s="79"/>
      <c r="N76" s="79"/>
      <c r="O76" s="79"/>
      <c r="P76" s="79"/>
      <c r="Q76" s="79">
        <f>Q77</f>
        <v>0</v>
      </c>
      <c r="R76" s="79">
        <f>R77</f>
        <v>0</v>
      </c>
      <c r="S76" s="79"/>
    </row>
    <row r="77" spans="1:19" s="21" customFormat="1" ht="18.75" customHeight="1" x14ac:dyDescent="0.3">
      <c r="A77" s="80"/>
      <c r="B77" s="80"/>
      <c r="C77" s="80"/>
      <c r="D77" s="80">
        <v>6955</v>
      </c>
      <c r="E77" s="104" t="s">
        <v>375</v>
      </c>
      <c r="F77" s="81">
        <f t="shared" si="32"/>
        <v>0</v>
      </c>
      <c r="G77" s="81">
        <f t="shared" si="32"/>
        <v>0</v>
      </c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>
        <f>Q77</f>
        <v>0</v>
      </c>
      <c r="S77" s="81"/>
    </row>
    <row r="78" spans="1:19" s="21" customFormat="1" ht="18.75" hidden="1" customHeight="1" x14ac:dyDescent="0.3">
      <c r="A78" s="80"/>
      <c r="B78" s="80"/>
      <c r="C78" s="80"/>
      <c r="D78" s="80"/>
      <c r="E78" s="80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</row>
    <row r="79" spans="1:19" s="21" customFormat="1" ht="18.75" hidden="1" customHeight="1" x14ac:dyDescent="0.3">
      <c r="A79" s="80"/>
      <c r="B79" s="80"/>
      <c r="C79" s="80"/>
      <c r="D79" s="80"/>
      <c r="E79" s="80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</row>
    <row r="80" spans="1:19" s="21" customFormat="1" ht="34.5" customHeight="1" x14ac:dyDescent="0.3">
      <c r="A80" s="78"/>
      <c r="B80" s="78"/>
      <c r="C80" s="78">
        <v>7000</v>
      </c>
      <c r="D80" s="78"/>
      <c r="E80" s="78" t="s">
        <v>314</v>
      </c>
      <c r="F80" s="79">
        <f t="shared" ref="F80" si="34">I80+N80+Q80</f>
        <v>10903000</v>
      </c>
      <c r="G80" s="79">
        <f t="shared" ref="G80" si="35">J80+O80+R80</f>
        <v>10903000</v>
      </c>
      <c r="H80" s="79"/>
      <c r="I80" s="79">
        <f>SUM(I81:I84)</f>
        <v>10903000</v>
      </c>
      <c r="J80" s="79">
        <f t="shared" ref="J80:R80" si="36">SUM(J81:J84)</f>
        <v>10903000</v>
      </c>
      <c r="K80" s="79"/>
      <c r="L80" s="79"/>
      <c r="M80" s="79"/>
      <c r="N80" s="79"/>
      <c r="O80" s="79"/>
      <c r="P80" s="79"/>
      <c r="Q80" s="79">
        <f t="shared" si="36"/>
        <v>0</v>
      </c>
      <c r="R80" s="79">
        <f t="shared" si="36"/>
        <v>0</v>
      </c>
      <c r="S80" s="79"/>
    </row>
    <row r="81" spans="1:19" s="21" customFormat="1" ht="18.75" customHeight="1" x14ac:dyDescent="0.3">
      <c r="A81" s="80"/>
      <c r="B81" s="80"/>
      <c r="C81" s="80"/>
      <c r="D81" s="80">
        <v>7001</v>
      </c>
      <c r="E81" s="80" t="s">
        <v>315</v>
      </c>
      <c r="F81" s="81">
        <f t="shared" ref="F81:G86" si="37">I81+N81+Q81</f>
        <v>0</v>
      </c>
      <c r="G81" s="81">
        <f t="shared" ref="G81:G84" si="38">J81+O81+R81</f>
        <v>0</v>
      </c>
      <c r="H81" s="81"/>
      <c r="I81" s="81"/>
      <c r="J81" s="81">
        <f>I81</f>
        <v>0</v>
      </c>
      <c r="K81" s="81"/>
      <c r="L81" s="81"/>
      <c r="M81" s="81"/>
      <c r="N81" s="81"/>
      <c r="O81" s="81"/>
      <c r="P81" s="81"/>
      <c r="Q81" s="81"/>
      <c r="R81" s="81"/>
      <c r="S81" s="81"/>
    </row>
    <row r="82" spans="1:19" s="21" customFormat="1" ht="18.75" customHeight="1" x14ac:dyDescent="0.3">
      <c r="A82" s="80"/>
      <c r="B82" s="80"/>
      <c r="C82" s="80"/>
      <c r="D82" s="80">
        <v>7004</v>
      </c>
      <c r="E82" s="80" t="s">
        <v>343</v>
      </c>
      <c r="F82" s="81">
        <f t="shared" si="37"/>
        <v>0</v>
      </c>
      <c r="G82" s="81">
        <f t="shared" si="38"/>
        <v>0</v>
      </c>
      <c r="H82" s="81"/>
      <c r="I82" s="81"/>
      <c r="J82" s="81">
        <f t="shared" ref="J82:J84" si="39">I82</f>
        <v>0</v>
      </c>
      <c r="K82" s="81"/>
      <c r="L82" s="81"/>
      <c r="M82" s="81"/>
      <c r="N82" s="81"/>
      <c r="O82" s="81"/>
      <c r="P82" s="81"/>
      <c r="Q82" s="81"/>
      <c r="R82" s="81">
        <f>Q82</f>
        <v>0</v>
      </c>
      <c r="S82" s="81"/>
    </row>
    <row r="83" spans="1:19" s="21" customFormat="1" ht="42" customHeight="1" x14ac:dyDescent="0.3">
      <c r="A83" s="80"/>
      <c r="B83" s="80"/>
      <c r="C83" s="80"/>
      <c r="D83" s="80">
        <v>7012</v>
      </c>
      <c r="E83" s="80" t="s">
        <v>344</v>
      </c>
      <c r="F83" s="81">
        <f t="shared" si="37"/>
        <v>10903000</v>
      </c>
      <c r="G83" s="81">
        <f t="shared" si="38"/>
        <v>10903000</v>
      </c>
      <c r="H83" s="81"/>
      <c r="I83" s="81">
        <v>10903000</v>
      </c>
      <c r="J83" s="81">
        <f t="shared" si="39"/>
        <v>10903000</v>
      </c>
      <c r="K83" s="81"/>
      <c r="L83" s="81"/>
      <c r="M83" s="81"/>
      <c r="N83" s="81"/>
      <c r="O83" s="81"/>
      <c r="P83" s="81"/>
      <c r="Q83" s="81"/>
      <c r="R83" s="81">
        <f>Q83</f>
        <v>0</v>
      </c>
      <c r="S83" s="81"/>
    </row>
    <row r="84" spans="1:19" s="21" customFormat="1" ht="18.75" customHeight="1" x14ac:dyDescent="0.3">
      <c r="A84" s="80"/>
      <c r="B84" s="80"/>
      <c r="C84" s="80"/>
      <c r="D84" s="80">
        <v>7049</v>
      </c>
      <c r="E84" s="80" t="s">
        <v>274</v>
      </c>
      <c r="F84" s="81">
        <f t="shared" si="37"/>
        <v>0</v>
      </c>
      <c r="G84" s="81">
        <f t="shared" si="38"/>
        <v>0</v>
      </c>
      <c r="H84" s="81"/>
      <c r="I84" s="81">
        <v>0</v>
      </c>
      <c r="J84" s="81">
        <f t="shared" si="39"/>
        <v>0</v>
      </c>
      <c r="K84" s="81"/>
      <c r="L84" s="81" t="s">
        <v>250</v>
      </c>
      <c r="M84" s="81" t="s">
        <v>250</v>
      </c>
      <c r="N84" s="81"/>
      <c r="O84" s="81"/>
      <c r="P84" s="81"/>
      <c r="Q84" s="81"/>
      <c r="R84" s="81"/>
      <c r="S84" s="81"/>
    </row>
    <row r="85" spans="1:19" s="21" customFormat="1" ht="18.75" customHeight="1" x14ac:dyDescent="0.3">
      <c r="A85" s="78"/>
      <c r="B85" s="78"/>
      <c r="C85" s="78">
        <v>7050</v>
      </c>
      <c r="D85" s="78"/>
      <c r="E85" s="78" t="s">
        <v>316</v>
      </c>
      <c r="F85" s="79">
        <f t="shared" si="37"/>
        <v>0</v>
      </c>
      <c r="G85" s="79">
        <f t="shared" si="37"/>
        <v>0</v>
      </c>
      <c r="H85" s="79"/>
      <c r="I85" s="79">
        <f>I86</f>
        <v>0</v>
      </c>
      <c r="J85" s="79">
        <f>J86</f>
        <v>0</v>
      </c>
      <c r="K85" s="79"/>
      <c r="L85" s="79" t="s">
        <v>250</v>
      </c>
      <c r="M85" s="79" t="s">
        <v>250</v>
      </c>
      <c r="N85" s="79"/>
      <c r="O85" s="79"/>
      <c r="P85" s="79"/>
      <c r="Q85" s="79">
        <f>Q86</f>
        <v>0</v>
      </c>
      <c r="R85" s="79">
        <f>R86</f>
        <v>0</v>
      </c>
      <c r="S85" s="79"/>
    </row>
    <row r="86" spans="1:19" s="21" customFormat="1" ht="35.25" customHeight="1" x14ac:dyDescent="0.3">
      <c r="A86" s="80"/>
      <c r="B86" s="80"/>
      <c r="C86" s="80"/>
      <c r="D86" s="80">
        <v>7053</v>
      </c>
      <c r="E86" s="80" t="s">
        <v>317</v>
      </c>
      <c r="F86" s="81">
        <f t="shared" si="37"/>
        <v>0</v>
      </c>
      <c r="G86" s="81">
        <f t="shared" si="37"/>
        <v>0</v>
      </c>
      <c r="H86" s="81"/>
      <c r="I86" s="81"/>
      <c r="J86" s="81">
        <f>I86</f>
        <v>0</v>
      </c>
      <c r="K86" s="81"/>
      <c r="L86" s="81" t="s">
        <v>250</v>
      </c>
      <c r="M86" s="81" t="s">
        <v>250</v>
      </c>
      <c r="N86" s="81"/>
      <c r="O86" s="81"/>
      <c r="P86" s="81"/>
      <c r="Q86" s="81"/>
      <c r="R86" s="81">
        <f>Q86</f>
        <v>0</v>
      </c>
      <c r="S86" s="81"/>
    </row>
    <row r="87" spans="1:19" s="21" customFormat="1" ht="18.75" customHeight="1" x14ac:dyDescent="0.3">
      <c r="A87" s="78"/>
      <c r="B87" s="78"/>
      <c r="C87" s="78">
        <v>7750</v>
      </c>
      <c r="D87" s="78"/>
      <c r="E87" s="78" t="s">
        <v>318</v>
      </c>
      <c r="F87" s="79">
        <f t="shared" ref="F87" si="40">I87+N87+Q87</f>
        <v>159880200</v>
      </c>
      <c r="G87" s="79">
        <f t="shared" ref="G87" si="41">J87+O87+R87</f>
        <v>159880200</v>
      </c>
      <c r="H87" s="79"/>
      <c r="I87" s="79">
        <f>SUM(I88:I91)</f>
        <v>159880200</v>
      </c>
      <c r="J87" s="79">
        <f t="shared" ref="J87:R87" si="42">SUM(J88:J91)</f>
        <v>159880200</v>
      </c>
      <c r="K87" s="79"/>
      <c r="L87" s="79"/>
      <c r="M87" s="79"/>
      <c r="N87" s="79"/>
      <c r="O87" s="79"/>
      <c r="P87" s="79"/>
      <c r="Q87" s="79">
        <f t="shared" si="42"/>
        <v>0</v>
      </c>
      <c r="R87" s="79">
        <f t="shared" si="42"/>
        <v>0</v>
      </c>
      <c r="S87" s="79"/>
    </row>
    <row r="88" spans="1:19" s="21" customFormat="1" ht="18.75" customHeight="1" x14ac:dyDescent="0.3">
      <c r="A88" s="80"/>
      <c r="B88" s="80"/>
      <c r="C88" s="80"/>
      <c r="D88" s="80">
        <v>7756</v>
      </c>
      <c r="E88" s="80" t="s">
        <v>319</v>
      </c>
      <c r="F88" s="81">
        <f t="shared" ref="F88:F91" si="43">I88+N88+Q88</f>
        <v>6934000</v>
      </c>
      <c r="G88" s="81">
        <f t="shared" ref="G88:G91" si="44">J88+O88+R88</f>
        <v>6934000</v>
      </c>
      <c r="H88" s="81"/>
      <c r="I88" s="81">
        <v>6934000</v>
      </c>
      <c r="J88" s="81">
        <f>I88</f>
        <v>6934000</v>
      </c>
      <c r="K88" s="81"/>
      <c r="L88" s="81"/>
      <c r="M88" s="81"/>
      <c r="N88" s="81"/>
      <c r="O88" s="81"/>
      <c r="P88" s="81"/>
      <c r="Q88" s="81"/>
      <c r="R88" s="81"/>
      <c r="S88" s="81"/>
    </row>
    <row r="89" spans="1:19" s="21" customFormat="1" ht="34.5" customHeight="1" x14ac:dyDescent="0.3">
      <c r="A89" s="80"/>
      <c r="B89" s="80"/>
      <c r="C89" s="80"/>
      <c r="D89" s="80">
        <v>7757</v>
      </c>
      <c r="E89" s="80" t="s">
        <v>320</v>
      </c>
      <c r="F89" s="81">
        <f t="shared" si="43"/>
        <v>4782200</v>
      </c>
      <c r="G89" s="81">
        <f t="shared" si="44"/>
        <v>4782200</v>
      </c>
      <c r="H89" s="81"/>
      <c r="I89" s="81">
        <v>4782200</v>
      </c>
      <c r="J89" s="81">
        <f t="shared" ref="J89:J91" si="45">I89</f>
        <v>4782200</v>
      </c>
      <c r="K89" s="81"/>
      <c r="L89" s="81" t="s">
        <v>250</v>
      </c>
      <c r="M89" s="81" t="s">
        <v>250</v>
      </c>
      <c r="N89" s="81"/>
      <c r="O89" s="81"/>
      <c r="P89" s="81"/>
      <c r="Q89" s="81"/>
      <c r="R89" s="81">
        <f>Q89</f>
        <v>0</v>
      </c>
      <c r="S89" s="81"/>
    </row>
    <row r="90" spans="1:19" s="21" customFormat="1" ht="28.5" customHeight="1" x14ac:dyDescent="0.3">
      <c r="A90" s="80"/>
      <c r="B90" s="80"/>
      <c r="C90" s="80"/>
      <c r="D90" s="80">
        <v>7761</v>
      </c>
      <c r="E90" s="80" t="s">
        <v>328</v>
      </c>
      <c r="F90" s="81">
        <f t="shared" si="43"/>
        <v>45258000</v>
      </c>
      <c r="G90" s="81">
        <f t="shared" si="44"/>
        <v>45258000</v>
      </c>
      <c r="H90" s="81"/>
      <c r="I90" s="81">
        <v>45258000</v>
      </c>
      <c r="J90" s="81">
        <f t="shared" si="45"/>
        <v>45258000</v>
      </c>
      <c r="K90" s="81"/>
      <c r="L90" s="81"/>
      <c r="M90" s="81"/>
      <c r="N90" s="81"/>
      <c r="O90" s="81"/>
      <c r="P90" s="81"/>
      <c r="Q90" s="81"/>
      <c r="R90" s="81">
        <f>Q90</f>
        <v>0</v>
      </c>
      <c r="S90" s="81"/>
    </row>
    <row r="91" spans="1:19" s="21" customFormat="1" ht="18.75" customHeight="1" x14ac:dyDescent="0.3">
      <c r="A91" s="80"/>
      <c r="B91" s="80"/>
      <c r="C91" s="80"/>
      <c r="D91" s="80">
        <v>7799</v>
      </c>
      <c r="E91" s="80" t="s">
        <v>321</v>
      </c>
      <c r="F91" s="81">
        <f t="shared" si="43"/>
        <v>102906000</v>
      </c>
      <c r="G91" s="81">
        <f t="shared" si="44"/>
        <v>102906000</v>
      </c>
      <c r="H91" s="81"/>
      <c r="I91" s="81">
        <v>102906000</v>
      </c>
      <c r="J91" s="81">
        <f t="shared" si="45"/>
        <v>102906000</v>
      </c>
      <c r="K91" s="81"/>
      <c r="L91" s="81" t="s">
        <v>250</v>
      </c>
      <c r="M91" s="81" t="s">
        <v>250</v>
      </c>
      <c r="N91" s="81"/>
      <c r="O91" s="81"/>
      <c r="P91" s="81"/>
      <c r="Q91" s="81"/>
      <c r="R91" s="81">
        <f>Q91</f>
        <v>0</v>
      </c>
      <c r="S91" s="81"/>
    </row>
    <row r="92" spans="1:19" s="21" customFormat="1" ht="48.6" customHeight="1" x14ac:dyDescent="0.3">
      <c r="A92" s="78"/>
      <c r="B92" s="78"/>
      <c r="C92" s="78">
        <v>7850</v>
      </c>
      <c r="D92" s="78"/>
      <c r="E92" s="78" t="s">
        <v>322</v>
      </c>
      <c r="F92" s="79">
        <f>I92+N92</f>
        <v>31290000</v>
      </c>
      <c r="G92" s="79">
        <f t="shared" ref="F92:G95" si="46">J92+O92</f>
        <v>31290000</v>
      </c>
      <c r="H92" s="79"/>
      <c r="I92" s="79">
        <f>I93</f>
        <v>31290000</v>
      </c>
      <c r="J92" s="79">
        <f>J93</f>
        <v>31290000</v>
      </c>
      <c r="K92" s="79"/>
      <c r="L92" s="79" t="s">
        <v>250</v>
      </c>
      <c r="M92" s="79" t="s">
        <v>250</v>
      </c>
      <c r="N92" s="79"/>
      <c r="O92" s="79"/>
      <c r="P92" s="79"/>
      <c r="Q92" s="79"/>
      <c r="R92" s="79"/>
      <c r="S92" s="79"/>
    </row>
    <row r="93" spans="1:19" s="21" customFormat="1" ht="60" customHeight="1" x14ac:dyDescent="0.3">
      <c r="A93" s="80"/>
      <c r="B93" s="80"/>
      <c r="C93" s="80"/>
      <c r="D93" s="80">
        <v>7854</v>
      </c>
      <c r="E93" s="80" t="s">
        <v>323</v>
      </c>
      <c r="F93" s="81">
        <f t="shared" si="46"/>
        <v>31290000</v>
      </c>
      <c r="G93" s="81">
        <f t="shared" si="46"/>
        <v>31290000</v>
      </c>
      <c r="H93" s="81"/>
      <c r="I93" s="81">
        <v>31290000</v>
      </c>
      <c r="J93" s="81">
        <f>I93</f>
        <v>31290000</v>
      </c>
      <c r="K93" s="81"/>
      <c r="L93" s="81" t="s">
        <v>250</v>
      </c>
      <c r="M93" s="81" t="s">
        <v>250</v>
      </c>
      <c r="N93" s="81"/>
      <c r="O93" s="81"/>
      <c r="P93" s="81"/>
      <c r="Q93" s="81"/>
      <c r="R93" s="81"/>
      <c r="S93" s="81"/>
    </row>
    <row r="94" spans="1:19" s="23" customFormat="1" ht="33" customHeight="1" x14ac:dyDescent="0.3">
      <c r="A94" s="78"/>
      <c r="B94" s="78"/>
      <c r="C94" s="78">
        <v>8000</v>
      </c>
      <c r="D94" s="78"/>
      <c r="E94" s="78" t="s">
        <v>354</v>
      </c>
      <c r="F94" s="79">
        <f t="shared" si="46"/>
        <v>321165000</v>
      </c>
      <c r="G94" s="79">
        <f t="shared" si="46"/>
        <v>321165000</v>
      </c>
      <c r="H94" s="79"/>
      <c r="I94" s="79">
        <f>I95</f>
        <v>321165000</v>
      </c>
      <c r="J94" s="79">
        <f>J95</f>
        <v>321165000</v>
      </c>
      <c r="K94" s="79"/>
      <c r="L94" s="79"/>
      <c r="M94" s="79"/>
      <c r="N94" s="79"/>
      <c r="O94" s="79"/>
      <c r="P94" s="79"/>
      <c r="Q94" s="79"/>
      <c r="R94" s="79"/>
      <c r="S94" s="79"/>
    </row>
    <row r="95" spans="1:19" s="21" customFormat="1" ht="21" customHeight="1" x14ac:dyDescent="0.3">
      <c r="A95" s="80"/>
      <c r="B95" s="80"/>
      <c r="C95" s="80"/>
      <c r="D95" s="80">
        <v>8006</v>
      </c>
      <c r="E95" s="80" t="s">
        <v>353</v>
      </c>
      <c r="F95" s="81">
        <f t="shared" si="46"/>
        <v>321165000</v>
      </c>
      <c r="G95" s="81">
        <f t="shared" si="46"/>
        <v>321165000</v>
      </c>
      <c r="H95" s="81"/>
      <c r="I95" s="81">
        <v>321165000</v>
      </c>
      <c r="J95" s="81">
        <f>I95</f>
        <v>321165000</v>
      </c>
      <c r="K95" s="81"/>
      <c r="L95" s="81"/>
      <c r="M95" s="81"/>
      <c r="N95" s="81"/>
      <c r="O95" s="81"/>
      <c r="P95" s="81"/>
      <c r="Q95" s="81"/>
      <c r="R95" s="81"/>
      <c r="S95" s="81"/>
    </row>
    <row r="96" spans="1:19" s="103" customFormat="1" ht="32.25" customHeight="1" x14ac:dyDescent="0.3">
      <c r="A96" s="99">
        <v>340</v>
      </c>
      <c r="B96" s="99">
        <v>341</v>
      </c>
      <c r="C96" s="99"/>
      <c r="D96" s="100"/>
      <c r="E96" s="100" t="s">
        <v>324</v>
      </c>
      <c r="F96" s="101">
        <f>I96</f>
        <v>1962511361</v>
      </c>
      <c r="G96" s="101">
        <f>F96</f>
        <v>1962511361</v>
      </c>
      <c r="H96" s="101">
        <f>SUM(H97:H184)/2</f>
        <v>0</v>
      </c>
      <c r="I96" s="101">
        <f>I111+I122+I125+I130+I134+I143+I149+I154+I162+I166+I173+I178+I183</f>
        <v>1962511361</v>
      </c>
      <c r="J96" s="101">
        <f>J111+J122+J125+J130+J134+J143+J149+J154+J162+J166+J173+J178+J183</f>
        <v>1962511361</v>
      </c>
      <c r="K96" s="101"/>
      <c r="L96" s="101">
        <f>SUM(L97:L184)/2</f>
        <v>0</v>
      </c>
      <c r="M96" s="101">
        <f>SUM(M97:M184)/2</f>
        <v>0</v>
      </c>
      <c r="N96" s="102"/>
      <c r="O96" s="101"/>
      <c r="P96" s="101"/>
      <c r="Q96" s="101"/>
      <c r="R96" s="101"/>
      <c r="S96" s="101"/>
    </row>
    <row r="97" spans="1:19" s="21" customFormat="1" ht="18.75" hidden="1" customHeight="1" x14ac:dyDescent="0.3">
      <c r="A97" s="78"/>
      <c r="B97" s="78"/>
      <c r="C97" s="78">
        <v>6000</v>
      </c>
      <c r="D97" s="78"/>
      <c r="E97" s="78" t="s">
        <v>256</v>
      </c>
      <c r="F97" s="79">
        <f t="shared" ref="F97:F99" si="47">I97+N97</f>
        <v>0</v>
      </c>
      <c r="G97" s="79">
        <f t="shared" ref="G97:G99" si="48">J97+O97</f>
        <v>0</v>
      </c>
      <c r="H97" s="79">
        <f>F97-G97</f>
        <v>0</v>
      </c>
      <c r="I97" s="79">
        <f>I98</f>
        <v>0</v>
      </c>
      <c r="J97" s="79">
        <f>J98</f>
        <v>0</v>
      </c>
      <c r="K97" s="79"/>
      <c r="L97" s="79" t="s">
        <v>250</v>
      </c>
      <c r="M97" s="79" t="s">
        <v>250</v>
      </c>
      <c r="N97" s="79"/>
      <c r="O97" s="79"/>
      <c r="P97" s="79"/>
      <c r="Q97" s="79"/>
      <c r="R97" s="79"/>
      <c r="S97" s="79"/>
    </row>
    <row r="98" spans="1:19" s="21" customFormat="1" ht="18.75" hidden="1" customHeight="1" x14ac:dyDescent="0.3">
      <c r="A98" s="80"/>
      <c r="B98" s="80"/>
      <c r="C98" s="80"/>
      <c r="D98" s="80">
        <v>6001</v>
      </c>
      <c r="E98" s="80" t="s">
        <v>257</v>
      </c>
      <c r="F98" s="81">
        <f t="shared" si="47"/>
        <v>0</v>
      </c>
      <c r="G98" s="81">
        <f t="shared" si="48"/>
        <v>0</v>
      </c>
      <c r="H98" s="81"/>
      <c r="I98" s="81"/>
      <c r="J98" s="81">
        <f>I98</f>
        <v>0</v>
      </c>
      <c r="K98" s="81"/>
      <c r="L98" s="81" t="s">
        <v>250</v>
      </c>
      <c r="M98" s="81" t="s">
        <v>250</v>
      </c>
      <c r="N98" s="81"/>
      <c r="O98" s="81"/>
      <c r="P98" s="81"/>
      <c r="Q98" s="81"/>
      <c r="R98" s="81"/>
      <c r="S98" s="81"/>
    </row>
    <row r="99" spans="1:19" s="21" customFormat="1" ht="30.75" hidden="1" customHeight="1" x14ac:dyDescent="0.3">
      <c r="A99" s="78"/>
      <c r="B99" s="78"/>
      <c r="C99" s="78">
        <v>6050</v>
      </c>
      <c r="D99" s="78"/>
      <c r="E99" s="78" t="s">
        <v>258</v>
      </c>
      <c r="F99" s="79">
        <f t="shared" si="47"/>
        <v>0</v>
      </c>
      <c r="G99" s="79">
        <f t="shared" si="48"/>
        <v>0</v>
      </c>
      <c r="H99" s="79"/>
      <c r="I99" s="79">
        <f>I100</f>
        <v>0</v>
      </c>
      <c r="J99" s="79">
        <f>J100</f>
        <v>0</v>
      </c>
      <c r="K99" s="79"/>
      <c r="L99" s="79"/>
      <c r="M99" s="79"/>
      <c r="N99" s="79"/>
      <c r="O99" s="79"/>
      <c r="P99" s="79"/>
      <c r="Q99" s="79"/>
      <c r="R99" s="79"/>
      <c r="S99" s="79"/>
    </row>
    <row r="100" spans="1:19" s="21" customFormat="1" ht="31.5" hidden="1" customHeight="1" x14ac:dyDescent="0.3">
      <c r="A100" s="80"/>
      <c r="B100" s="80"/>
      <c r="C100" s="80"/>
      <c r="D100" s="80">
        <v>6051</v>
      </c>
      <c r="E100" s="80" t="s">
        <v>259</v>
      </c>
      <c r="F100" s="81">
        <f>I100</f>
        <v>0</v>
      </c>
      <c r="G100" s="81">
        <f>J100</f>
        <v>0</v>
      </c>
      <c r="H100" s="81"/>
      <c r="I100" s="81"/>
      <c r="J100" s="81">
        <f>I100</f>
        <v>0</v>
      </c>
      <c r="K100" s="81"/>
      <c r="L100" s="81"/>
      <c r="M100" s="81"/>
      <c r="N100" s="81"/>
      <c r="O100" s="81"/>
      <c r="P100" s="81"/>
      <c r="Q100" s="81"/>
      <c r="R100" s="81"/>
      <c r="S100" s="81"/>
    </row>
    <row r="101" spans="1:19" s="21" customFormat="1" ht="18.75" hidden="1" customHeight="1" x14ac:dyDescent="0.3">
      <c r="A101" s="78"/>
      <c r="B101" s="78"/>
      <c r="C101" s="78">
        <v>6100</v>
      </c>
      <c r="D101" s="78"/>
      <c r="E101" s="78" t="s">
        <v>260</v>
      </c>
      <c r="F101" s="79">
        <f t="shared" ref="F101:F175" si="49">I101+N101</f>
        <v>0</v>
      </c>
      <c r="G101" s="79">
        <f t="shared" ref="G101:G175" si="50">J101+O101</f>
        <v>0</v>
      </c>
      <c r="H101" s="79"/>
      <c r="I101" s="79">
        <f>SUM(I102:I110)</f>
        <v>0</v>
      </c>
      <c r="J101" s="79">
        <f>SUM(J102:J110)</f>
        <v>0</v>
      </c>
      <c r="K101" s="79"/>
      <c r="L101" s="79"/>
      <c r="M101" s="79"/>
      <c r="N101" s="79"/>
      <c r="O101" s="79"/>
      <c r="P101" s="79"/>
      <c r="Q101" s="79"/>
      <c r="R101" s="79"/>
      <c r="S101" s="79"/>
    </row>
    <row r="102" spans="1:19" s="21" customFormat="1" ht="18.75" hidden="1" customHeight="1" x14ac:dyDescent="0.3">
      <c r="A102" s="80"/>
      <c r="B102" s="80"/>
      <c r="C102" s="80"/>
      <c r="D102" s="80">
        <v>6101</v>
      </c>
      <c r="E102" s="80" t="s">
        <v>261</v>
      </c>
      <c r="F102" s="81">
        <f t="shared" si="49"/>
        <v>0</v>
      </c>
      <c r="G102" s="81">
        <f t="shared" si="50"/>
        <v>0</v>
      </c>
      <c r="H102" s="81"/>
      <c r="I102" s="81"/>
      <c r="J102" s="81">
        <f>I102</f>
        <v>0</v>
      </c>
      <c r="K102" s="81"/>
      <c r="L102" s="81"/>
      <c r="M102" s="81"/>
      <c r="N102" s="81"/>
      <c r="O102" s="81"/>
      <c r="P102" s="81"/>
      <c r="Q102" s="81"/>
      <c r="R102" s="81"/>
      <c r="S102" s="81"/>
    </row>
    <row r="103" spans="1:19" s="21" customFormat="1" ht="18.75" hidden="1" customHeight="1" x14ac:dyDescent="0.3">
      <c r="A103" s="80"/>
      <c r="B103" s="80"/>
      <c r="C103" s="80"/>
      <c r="D103" s="80">
        <v>6105</v>
      </c>
      <c r="E103" s="80" t="s">
        <v>262</v>
      </c>
      <c r="F103" s="81">
        <f t="shared" si="49"/>
        <v>0</v>
      </c>
      <c r="G103" s="81">
        <f t="shared" si="50"/>
        <v>0</v>
      </c>
      <c r="H103" s="81"/>
      <c r="I103" s="81"/>
      <c r="J103" s="81">
        <f t="shared" ref="J103:J110" si="51">I103</f>
        <v>0</v>
      </c>
      <c r="K103" s="81"/>
      <c r="L103" s="81"/>
      <c r="M103" s="81"/>
      <c r="N103" s="81"/>
      <c r="O103" s="81"/>
      <c r="P103" s="81"/>
      <c r="Q103" s="81"/>
      <c r="R103" s="81"/>
      <c r="S103" s="81"/>
    </row>
    <row r="104" spans="1:19" s="21" customFormat="1" ht="27" hidden="1" customHeight="1" x14ac:dyDescent="0.3">
      <c r="A104" s="80"/>
      <c r="B104" s="80"/>
      <c r="C104" s="80"/>
      <c r="D104" s="80">
        <v>6107</v>
      </c>
      <c r="E104" s="80" t="s">
        <v>263</v>
      </c>
      <c r="F104" s="81">
        <f t="shared" si="49"/>
        <v>0</v>
      </c>
      <c r="G104" s="81">
        <f t="shared" si="50"/>
        <v>0</v>
      </c>
      <c r="H104" s="81"/>
      <c r="I104" s="81"/>
      <c r="J104" s="81">
        <f t="shared" si="51"/>
        <v>0</v>
      </c>
      <c r="K104" s="81"/>
      <c r="L104" s="81"/>
      <c r="M104" s="81"/>
      <c r="N104" s="81"/>
      <c r="O104" s="81"/>
      <c r="P104" s="81"/>
      <c r="Q104" s="81"/>
      <c r="R104" s="81"/>
      <c r="S104" s="81"/>
    </row>
    <row r="105" spans="1:19" s="21" customFormat="1" ht="18.75" hidden="1" customHeight="1" x14ac:dyDescent="0.3">
      <c r="A105" s="80"/>
      <c r="B105" s="80"/>
      <c r="C105" s="80"/>
      <c r="D105" s="80">
        <v>6113</v>
      </c>
      <c r="E105" s="80" t="s">
        <v>264</v>
      </c>
      <c r="F105" s="81">
        <f t="shared" si="49"/>
        <v>0</v>
      </c>
      <c r="G105" s="81">
        <f t="shared" si="50"/>
        <v>0</v>
      </c>
      <c r="H105" s="81"/>
      <c r="I105" s="81"/>
      <c r="J105" s="81">
        <f t="shared" si="51"/>
        <v>0</v>
      </c>
      <c r="K105" s="81"/>
      <c r="L105" s="81"/>
      <c r="M105" s="81"/>
      <c r="N105" s="81"/>
      <c r="O105" s="81"/>
      <c r="P105" s="81"/>
      <c r="Q105" s="81"/>
      <c r="R105" s="81"/>
      <c r="S105" s="81"/>
    </row>
    <row r="106" spans="1:19" s="21" customFormat="1" ht="18.75" hidden="1" customHeight="1" x14ac:dyDescent="0.3">
      <c r="A106" s="80"/>
      <c r="B106" s="80"/>
      <c r="C106" s="80"/>
      <c r="D106" s="80">
        <v>6114</v>
      </c>
      <c r="E106" s="80" t="s">
        <v>265</v>
      </c>
      <c r="F106" s="81">
        <f t="shared" si="49"/>
        <v>0</v>
      </c>
      <c r="G106" s="81">
        <f t="shared" si="50"/>
        <v>0</v>
      </c>
      <c r="H106" s="81"/>
      <c r="I106" s="81"/>
      <c r="J106" s="81">
        <f t="shared" si="51"/>
        <v>0</v>
      </c>
      <c r="K106" s="81"/>
      <c r="L106" s="81"/>
      <c r="M106" s="81"/>
      <c r="N106" s="81"/>
      <c r="O106" s="81"/>
      <c r="P106" s="81"/>
      <c r="Q106" s="81"/>
      <c r="R106" s="81"/>
      <c r="S106" s="81"/>
    </row>
    <row r="107" spans="1:19" s="21" customFormat="1" ht="27" hidden="1" customHeight="1" x14ac:dyDescent="0.3">
      <c r="A107" s="80"/>
      <c r="B107" s="80"/>
      <c r="C107" s="80"/>
      <c r="D107" s="80">
        <v>6115</v>
      </c>
      <c r="E107" s="80" t="s">
        <v>266</v>
      </c>
      <c r="F107" s="81">
        <f t="shared" si="49"/>
        <v>0</v>
      </c>
      <c r="G107" s="81">
        <f t="shared" si="50"/>
        <v>0</v>
      </c>
      <c r="H107" s="81"/>
      <c r="I107" s="81"/>
      <c r="J107" s="81">
        <f t="shared" si="51"/>
        <v>0</v>
      </c>
      <c r="K107" s="81"/>
      <c r="L107" s="81"/>
      <c r="M107" s="81"/>
      <c r="N107" s="81"/>
      <c r="O107" s="81"/>
      <c r="P107" s="81"/>
      <c r="Q107" s="81"/>
      <c r="R107" s="81"/>
      <c r="S107" s="81"/>
    </row>
    <row r="108" spans="1:19" s="21" customFormat="1" ht="27" hidden="1" customHeight="1" x14ac:dyDescent="0.3">
      <c r="A108" s="80"/>
      <c r="B108" s="80"/>
      <c r="C108" s="80"/>
      <c r="D108" s="80">
        <v>6123</v>
      </c>
      <c r="E108" s="80" t="s">
        <v>267</v>
      </c>
      <c r="F108" s="81">
        <f t="shared" si="49"/>
        <v>0</v>
      </c>
      <c r="G108" s="81">
        <f t="shared" si="50"/>
        <v>0</v>
      </c>
      <c r="H108" s="81"/>
      <c r="I108" s="81"/>
      <c r="J108" s="81">
        <f t="shared" si="51"/>
        <v>0</v>
      </c>
      <c r="K108" s="81"/>
      <c r="L108" s="81"/>
      <c r="M108" s="81"/>
      <c r="N108" s="81"/>
      <c r="O108" s="81"/>
      <c r="P108" s="81"/>
      <c r="Q108" s="81"/>
      <c r="R108" s="81"/>
      <c r="S108" s="81"/>
    </row>
    <row r="109" spans="1:19" s="21" customFormat="1" ht="18.75" hidden="1" customHeight="1" x14ac:dyDescent="0.3">
      <c r="A109" s="80"/>
      <c r="B109" s="80"/>
      <c r="C109" s="80"/>
      <c r="D109" s="80">
        <v>6124</v>
      </c>
      <c r="E109" s="80" t="s">
        <v>268</v>
      </c>
      <c r="F109" s="81">
        <f t="shared" si="49"/>
        <v>0</v>
      </c>
      <c r="G109" s="81">
        <f t="shared" si="50"/>
        <v>0</v>
      </c>
      <c r="H109" s="81"/>
      <c r="I109" s="81"/>
      <c r="J109" s="81">
        <f t="shared" si="51"/>
        <v>0</v>
      </c>
      <c r="K109" s="81"/>
      <c r="L109" s="81"/>
      <c r="M109" s="81"/>
      <c r="N109" s="81"/>
      <c r="O109" s="81"/>
      <c r="P109" s="81"/>
      <c r="Q109" s="81"/>
      <c r="R109" s="81"/>
      <c r="S109" s="81"/>
    </row>
    <row r="110" spans="1:19" s="21" customFormat="1" ht="18.75" hidden="1" customHeight="1" x14ac:dyDescent="0.3">
      <c r="A110" s="80"/>
      <c r="B110" s="80"/>
      <c r="C110" s="80"/>
      <c r="D110" s="80">
        <v>6149</v>
      </c>
      <c r="E110" s="80" t="s">
        <v>269</v>
      </c>
      <c r="F110" s="81">
        <f t="shared" si="49"/>
        <v>0</v>
      </c>
      <c r="G110" s="81">
        <f t="shared" si="50"/>
        <v>0</v>
      </c>
      <c r="H110" s="81"/>
      <c r="I110" s="81"/>
      <c r="J110" s="81">
        <f t="shared" si="51"/>
        <v>0</v>
      </c>
      <c r="K110" s="81"/>
      <c r="L110" s="81"/>
      <c r="M110" s="81"/>
      <c r="N110" s="81"/>
      <c r="O110" s="81"/>
      <c r="P110" s="81"/>
      <c r="Q110" s="81"/>
      <c r="R110" s="81"/>
      <c r="S110" s="81"/>
    </row>
    <row r="111" spans="1:19" s="21" customFormat="1" ht="18.75" customHeight="1" x14ac:dyDescent="0.3">
      <c r="A111" s="78"/>
      <c r="B111" s="78"/>
      <c r="C111" s="78">
        <v>6200</v>
      </c>
      <c r="D111" s="78"/>
      <c r="E111" s="78" t="s">
        <v>270</v>
      </c>
      <c r="F111" s="79">
        <f t="shared" si="49"/>
        <v>140970000</v>
      </c>
      <c r="G111" s="79">
        <f t="shared" si="50"/>
        <v>140970000</v>
      </c>
      <c r="H111" s="79"/>
      <c r="I111" s="79">
        <f>SUM(I112:I114)</f>
        <v>140970000</v>
      </c>
      <c r="J111" s="79">
        <f>SUM(J112:J114)</f>
        <v>140970000</v>
      </c>
      <c r="K111" s="79"/>
      <c r="L111" s="79" t="s">
        <v>250</v>
      </c>
      <c r="M111" s="79" t="s">
        <v>250</v>
      </c>
      <c r="N111" s="79"/>
      <c r="O111" s="79"/>
      <c r="P111" s="79"/>
      <c r="Q111" s="79"/>
      <c r="R111" s="79"/>
      <c r="S111" s="79"/>
    </row>
    <row r="112" spans="1:19" s="21" customFormat="1" ht="18.75" hidden="1" customHeight="1" x14ac:dyDescent="0.3">
      <c r="A112" s="80"/>
      <c r="B112" s="80"/>
      <c r="C112" s="80"/>
      <c r="D112" s="80">
        <v>6201</v>
      </c>
      <c r="E112" s="80" t="s">
        <v>271</v>
      </c>
      <c r="F112" s="81">
        <f t="shared" si="49"/>
        <v>0</v>
      </c>
      <c r="G112" s="81">
        <f t="shared" si="50"/>
        <v>0</v>
      </c>
      <c r="H112" s="81"/>
      <c r="I112" s="81"/>
      <c r="J112" s="81">
        <f>I112</f>
        <v>0</v>
      </c>
      <c r="K112" s="81"/>
      <c r="L112" s="81"/>
      <c r="M112" s="81"/>
      <c r="N112" s="81"/>
      <c r="O112" s="81"/>
      <c r="P112" s="81"/>
      <c r="Q112" s="81"/>
      <c r="R112" s="81"/>
      <c r="S112" s="81"/>
    </row>
    <row r="113" spans="1:19" s="21" customFormat="1" ht="18.75" hidden="1" customHeight="1" x14ac:dyDescent="0.3">
      <c r="A113" s="80"/>
      <c r="B113" s="80"/>
      <c r="C113" s="80"/>
      <c r="D113" s="80">
        <v>6202</v>
      </c>
      <c r="E113" s="80" t="s">
        <v>272</v>
      </c>
      <c r="F113" s="81">
        <f t="shared" si="49"/>
        <v>0</v>
      </c>
      <c r="G113" s="81">
        <f t="shared" si="50"/>
        <v>0</v>
      </c>
      <c r="H113" s="81"/>
      <c r="I113" s="81"/>
      <c r="J113" s="81">
        <f>I113</f>
        <v>0</v>
      </c>
      <c r="K113" s="81"/>
      <c r="L113" s="81"/>
      <c r="M113" s="81"/>
      <c r="N113" s="81"/>
      <c r="O113" s="81"/>
      <c r="P113" s="81"/>
      <c r="Q113" s="81" t="s">
        <v>250</v>
      </c>
      <c r="R113" s="81"/>
      <c r="S113" s="81"/>
    </row>
    <row r="114" spans="1:19" s="21" customFormat="1" ht="18.75" customHeight="1" x14ac:dyDescent="0.3">
      <c r="A114" s="80"/>
      <c r="B114" s="80"/>
      <c r="C114" s="80"/>
      <c r="D114" s="80">
        <v>6249</v>
      </c>
      <c r="E114" s="80" t="s">
        <v>349</v>
      </c>
      <c r="F114" s="81">
        <f t="shared" ref="F114" si="52">I114+N114</f>
        <v>140970000</v>
      </c>
      <c r="G114" s="81">
        <f t="shared" ref="G114" si="53">J114+O114</f>
        <v>140970000</v>
      </c>
      <c r="H114" s="81"/>
      <c r="I114" s="81">
        <v>140970000</v>
      </c>
      <c r="J114" s="81">
        <f>I114</f>
        <v>140970000</v>
      </c>
      <c r="K114" s="81"/>
      <c r="L114" s="81"/>
      <c r="M114" s="81"/>
      <c r="N114" s="81"/>
      <c r="O114" s="81"/>
      <c r="P114" s="81"/>
      <c r="Q114" s="81"/>
      <c r="R114" s="81"/>
      <c r="S114" s="81"/>
    </row>
    <row r="115" spans="1:19" s="21" customFormat="1" ht="18.75" hidden="1" customHeight="1" x14ac:dyDescent="0.3">
      <c r="A115" s="78"/>
      <c r="B115" s="78"/>
      <c r="C115" s="78">
        <v>6250</v>
      </c>
      <c r="D115" s="78"/>
      <c r="E115" s="78" t="s">
        <v>273</v>
      </c>
      <c r="F115" s="79">
        <f t="shared" si="49"/>
        <v>0</v>
      </c>
      <c r="G115" s="79">
        <f t="shared" si="50"/>
        <v>0</v>
      </c>
      <c r="H115" s="79"/>
      <c r="I115" s="79">
        <f>I116</f>
        <v>0</v>
      </c>
      <c r="J115" s="79">
        <f>J116</f>
        <v>0</v>
      </c>
      <c r="K115" s="79"/>
      <c r="L115" s="79" t="s">
        <v>250</v>
      </c>
      <c r="M115" s="79" t="s">
        <v>250</v>
      </c>
      <c r="N115" s="79"/>
      <c r="O115" s="79"/>
      <c r="P115" s="79"/>
      <c r="Q115" s="79"/>
      <c r="R115" s="79"/>
      <c r="S115" s="79"/>
    </row>
    <row r="116" spans="1:19" s="21" customFormat="1" ht="18.75" hidden="1" customHeight="1" x14ac:dyDescent="0.3">
      <c r="A116" s="80"/>
      <c r="B116" s="80"/>
      <c r="C116" s="80"/>
      <c r="D116" s="80">
        <v>6299</v>
      </c>
      <c r="E116" s="80" t="s">
        <v>274</v>
      </c>
      <c r="F116" s="81">
        <f t="shared" si="49"/>
        <v>0</v>
      </c>
      <c r="G116" s="81">
        <f t="shared" si="50"/>
        <v>0</v>
      </c>
      <c r="H116" s="81"/>
      <c r="I116" s="81"/>
      <c r="J116" s="81">
        <f>I116</f>
        <v>0</v>
      </c>
      <c r="K116" s="81"/>
      <c r="L116" s="81" t="s">
        <v>250</v>
      </c>
      <c r="M116" s="81" t="s">
        <v>250</v>
      </c>
      <c r="N116" s="81"/>
      <c r="O116" s="81"/>
      <c r="P116" s="81"/>
      <c r="Q116" s="81"/>
      <c r="R116" s="81"/>
      <c r="S116" s="81"/>
    </row>
    <row r="117" spans="1:19" s="21" customFormat="1" ht="18.75" hidden="1" customHeight="1" x14ac:dyDescent="0.3">
      <c r="A117" s="78"/>
      <c r="B117" s="78"/>
      <c r="C117" s="78">
        <v>6300</v>
      </c>
      <c r="D117" s="78"/>
      <c r="E117" s="78" t="s">
        <v>275</v>
      </c>
      <c r="F117" s="79">
        <f t="shared" si="49"/>
        <v>0</v>
      </c>
      <c r="G117" s="79">
        <f t="shared" si="50"/>
        <v>0</v>
      </c>
      <c r="H117" s="79"/>
      <c r="I117" s="79">
        <f>SUM(I118:I121)</f>
        <v>0</v>
      </c>
      <c r="J117" s="79">
        <f>SUM(J118:J121)</f>
        <v>0</v>
      </c>
      <c r="K117" s="79"/>
      <c r="L117" s="79" t="s">
        <v>250</v>
      </c>
      <c r="M117" s="79" t="s">
        <v>250</v>
      </c>
      <c r="N117" s="79"/>
      <c r="O117" s="79"/>
      <c r="P117" s="79"/>
      <c r="Q117" s="79"/>
      <c r="R117" s="79"/>
      <c r="S117" s="79"/>
    </row>
    <row r="118" spans="1:19" s="21" customFormat="1" ht="18.75" hidden="1" customHeight="1" x14ac:dyDescent="0.3">
      <c r="A118" s="80"/>
      <c r="B118" s="80"/>
      <c r="C118" s="80"/>
      <c r="D118" s="80">
        <v>6301</v>
      </c>
      <c r="E118" s="80" t="s">
        <v>276</v>
      </c>
      <c r="F118" s="81">
        <f t="shared" si="49"/>
        <v>0</v>
      </c>
      <c r="G118" s="81">
        <f t="shared" si="50"/>
        <v>0</v>
      </c>
      <c r="H118" s="81"/>
      <c r="I118" s="81"/>
      <c r="J118" s="81">
        <f>I118</f>
        <v>0</v>
      </c>
      <c r="K118" s="81"/>
      <c r="L118" s="81"/>
      <c r="M118" s="81"/>
      <c r="N118" s="81"/>
      <c r="O118" s="81"/>
      <c r="P118" s="81"/>
      <c r="Q118" s="81"/>
      <c r="R118" s="81"/>
      <c r="S118" s="81"/>
    </row>
    <row r="119" spans="1:19" s="21" customFormat="1" ht="18.75" hidden="1" customHeight="1" x14ac:dyDescent="0.3">
      <c r="A119" s="80"/>
      <c r="B119" s="80"/>
      <c r="C119" s="80"/>
      <c r="D119" s="80">
        <v>6302</v>
      </c>
      <c r="E119" s="80" t="s">
        <v>277</v>
      </c>
      <c r="F119" s="81">
        <f t="shared" si="49"/>
        <v>0</v>
      </c>
      <c r="G119" s="81">
        <f t="shared" si="50"/>
        <v>0</v>
      </c>
      <c r="H119" s="81"/>
      <c r="I119" s="81"/>
      <c r="J119" s="81">
        <f t="shared" ref="J119:J121" si="54">I119</f>
        <v>0</v>
      </c>
      <c r="K119" s="81"/>
      <c r="L119" s="81"/>
      <c r="M119" s="81"/>
      <c r="N119" s="81"/>
      <c r="O119" s="81"/>
      <c r="P119" s="81"/>
      <c r="Q119" s="81"/>
      <c r="R119" s="81"/>
      <c r="S119" s="81"/>
    </row>
    <row r="120" spans="1:19" s="21" customFormat="1" ht="18.75" hidden="1" customHeight="1" x14ac:dyDescent="0.3">
      <c r="A120" s="80"/>
      <c r="B120" s="80"/>
      <c r="C120" s="80"/>
      <c r="D120" s="80">
        <v>6303</v>
      </c>
      <c r="E120" s="80" t="s">
        <v>278</v>
      </c>
      <c r="F120" s="81">
        <f t="shared" si="49"/>
        <v>0</v>
      </c>
      <c r="G120" s="81">
        <f t="shared" si="50"/>
        <v>0</v>
      </c>
      <c r="H120" s="81"/>
      <c r="I120" s="81"/>
      <c r="J120" s="81">
        <f t="shared" si="54"/>
        <v>0</v>
      </c>
      <c r="K120" s="81"/>
      <c r="L120" s="81"/>
      <c r="M120" s="81"/>
      <c r="N120" s="81"/>
      <c r="O120" s="81"/>
      <c r="P120" s="81"/>
      <c r="Q120" s="81"/>
      <c r="R120" s="81"/>
      <c r="S120" s="81"/>
    </row>
    <row r="121" spans="1:19" s="21" customFormat="1" ht="18.75" hidden="1" customHeight="1" x14ac:dyDescent="0.3">
      <c r="A121" s="80"/>
      <c r="B121" s="80"/>
      <c r="C121" s="80"/>
      <c r="D121" s="80">
        <v>6304</v>
      </c>
      <c r="E121" s="80" t="s">
        <v>279</v>
      </c>
      <c r="F121" s="81">
        <f t="shared" si="49"/>
        <v>0</v>
      </c>
      <c r="G121" s="81">
        <f t="shared" si="50"/>
        <v>0</v>
      </c>
      <c r="H121" s="81"/>
      <c r="I121" s="81"/>
      <c r="J121" s="81">
        <f t="shared" si="54"/>
        <v>0</v>
      </c>
      <c r="K121" s="81"/>
      <c r="L121" s="81"/>
      <c r="M121" s="81"/>
      <c r="N121" s="81"/>
      <c r="O121" s="81"/>
      <c r="P121" s="81"/>
      <c r="Q121" s="81" t="s">
        <v>250</v>
      </c>
      <c r="R121" s="81"/>
      <c r="S121" s="81"/>
    </row>
    <row r="122" spans="1:19" s="21" customFormat="1" ht="35.25" customHeight="1" x14ac:dyDescent="0.3">
      <c r="A122" s="78"/>
      <c r="B122" s="78"/>
      <c r="C122" s="78">
        <v>6400</v>
      </c>
      <c r="D122" s="78"/>
      <c r="E122" s="78" t="s">
        <v>280</v>
      </c>
      <c r="F122" s="79">
        <f t="shared" si="49"/>
        <v>20000000</v>
      </c>
      <c r="G122" s="79">
        <f t="shared" si="50"/>
        <v>20000000</v>
      </c>
      <c r="H122" s="79"/>
      <c r="I122" s="79">
        <f>SUM(I123:I124)</f>
        <v>20000000</v>
      </c>
      <c r="J122" s="79">
        <f>SUM(J123:J124)</f>
        <v>20000000</v>
      </c>
      <c r="K122" s="79"/>
      <c r="L122" s="79"/>
      <c r="M122" s="79"/>
      <c r="N122" s="79"/>
      <c r="O122" s="79"/>
      <c r="P122" s="79"/>
      <c r="Q122" s="79"/>
      <c r="R122" s="79"/>
      <c r="S122" s="79"/>
    </row>
    <row r="123" spans="1:19" s="21" customFormat="1" ht="36.75" hidden="1" customHeight="1" x14ac:dyDescent="0.3">
      <c r="A123" s="80"/>
      <c r="B123" s="80"/>
      <c r="C123" s="80"/>
      <c r="D123" s="80">
        <v>6404</v>
      </c>
      <c r="E123" s="80" t="s">
        <v>281</v>
      </c>
      <c r="F123" s="81">
        <f t="shared" si="49"/>
        <v>0</v>
      </c>
      <c r="G123" s="81">
        <f t="shared" si="50"/>
        <v>0</v>
      </c>
      <c r="H123" s="81"/>
      <c r="I123" s="81"/>
      <c r="J123" s="81">
        <f>I123</f>
        <v>0</v>
      </c>
      <c r="K123" s="81"/>
      <c r="L123" s="81"/>
      <c r="M123" s="81"/>
      <c r="N123" s="81"/>
      <c r="O123" s="81"/>
      <c r="P123" s="81"/>
      <c r="Q123" s="81"/>
      <c r="R123" s="81"/>
      <c r="S123" s="81"/>
    </row>
    <row r="124" spans="1:19" s="21" customFormat="1" ht="18.75" customHeight="1" x14ac:dyDescent="0.3">
      <c r="A124" s="80"/>
      <c r="B124" s="80"/>
      <c r="C124" s="80"/>
      <c r="D124" s="80">
        <v>6449</v>
      </c>
      <c r="E124" s="80" t="s">
        <v>274</v>
      </c>
      <c r="F124" s="81">
        <f t="shared" si="49"/>
        <v>20000000</v>
      </c>
      <c r="G124" s="81">
        <f t="shared" si="50"/>
        <v>20000000</v>
      </c>
      <c r="H124" s="81"/>
      <c r="I124" s="81">
        <v>20000000</v>
      </c>
      <c r="J124" s="81">
        <f>I124</f>
        <v>20000000</v>
      </c>
      <c r="K124" s="81"/>
      <c r="L124" s="81"/>
      <c r="M124" s="81"/>
      <c r="N124" s="81"/>
      <c r="O124" s="81"/>
      <c r="P124" s="81"/>
      <c r="Q124" s="81"/>
      <c r="R124" s="81"/>
      <c r="S124" s="81"/>
    </row>
    <row r="125" spans="1:19" s="21" customFormat="1" ht="18.75" customHeight="1" x14ac:dyDescent="0.3">
      <c r="A125" s="78"/>
      <c r="B125" s="78"/>
      <c r="C125" s="78">
        <v>6500</v>
      </c>
      <c r="D125" s="78"/>
      <c r="E125" s="78" t="s">
        <v>282</v>
      </c>
      <c r="F125" s="79">
        <f t="shared" si="49"/>
        <v>33132710</v>
      </c>
      <c r="G125" s="79">
        <f t="shared" si="50"/>
        <v>33132710</v>
      </c>
      <c r="H125" s="79"/>
      <c r="I125" s="79">
        <f>SUM(I126:I129)</f>
        <v>33132710</v>
      </c>
      <c r="J125" s="79">
        <f>SUM(J126:J129)</f>
        <v>33132710</v>
      </c>
      <c r="K125" s="79"/>
      <c r="L125" s="79" t="s">
        <v>250</v>
      </c>
      <c r="M125" s="79" t="s">
        <v>250</v>
      </c>
      <c r="N125" s="79"/>
      <c r="O125" s="79"/>
      <c r="P125" s="79"/>
      <c r="Q125" s="79"/>
      <c r="R125" s="79"/>
      <c r="S125" s="79"/>
    </row>
    <row r="126" spans="1:19" s="21" customFormat="1" ht="18.75" hidden="1" customHeight="1" x14ac:dyDescent="0.3">
      <c r="A126" s="80"/>
      <c r="B126" s="80"/>
      <c r="C126" s="80"/>
      <c r="D126" s="80">
        <v>6501</v>
      </c>
      <c r="E126" s="80" t="s">
        <v>283</v>
      </c>
      <c r="F126" s="81">
        <f t="shared" si="49"/>
        <v>0</v>
      </c>
      <c r="G126" s="81">
        <f t="shared" si="50"/>
        <v>0</v>
      </c>
      <c r="H126" s="81"/>
      <c r="I126" s="81"/>
      <c r="J126" s="81">
        <f>I126</f>
        <v>0</v>
      </c>
      <c r="K126" s="81"/>
      <c r="L126" s="81"/>
      <c r="M126" s="81"/>
      <c r="N126" s="81"/>
      <c r="O126" s="81"/>
      <c r="P126" s="81"/>
      <c r="Q126" s="81"/>
      <c r="R126" s="81"/>
      <c r="S126" s="81"/>
    </row>
    <row r="127" spans="1:19" s="21" customFormat="1" ht="18.75" hidden="1" customHeight="1" x14ac:dyDescent="0.3">
      <c r="A127" s="80"/>
      <c r="B127" s="80"/>
      <c r="C127" s="80"/>
      <c r="D127" s="80">
        <v>6502</v>
      </c>
      <c r="E127" s="80" t="s">
        <v>284</v>
      </c>
      <c r="F127" s="81">
        <f t="shared" si="49"/>
        <v>0</v>
      </c>
      <c r="G127" s="81">
        <f t="shared" si="50"/>
        <v>0</v>
      </c>
      <c r="H127" s="81"/>
      <c r="I127" s="81"/>
      <c r="J127" s="81">
        <f t="shared" ref="J127:J129" si="55">I127</f>
        <v>0</v>
      </c>
      <c r="K127" s="81"/>
      <c r="L127" s="81"/>
      <c r="M127" s="81"/>
      <c r="N127" s="81"/>
      <c r="O127" s="81"/>
      <c r="P127" s="81"/>
      <c r="Q127" s="81"/>
      <c r="R127" s="81"/>
      <c r="S127" s="81"/>
    </row>
    <row r="128" spans="1:19" s="21" customFormat="1" ht="18.75" customHeight="1" x14ac:dyDescent="0.3">
      <c r="A128" s="80"/>
      <c r="B128" s="80"/>
      <c r="C128" s="80"/>
      <c r="D128" s="80">
        <v>6503</v>
      </c>
      <c r="E128" s="80" t="s">
        <v>285</v>
      </c>
      <c r="F128" s="81">
        <f t="shared" si="49"/>
        <v>33132710</v>
      </c>
      <c r="G128" s="81">
        <f t="shared" si="50"/>
        <v>33132710</v>
      </c>
      <c r="H128" s="81"/>
      <c r="I128" s="81">
        <v>33132710</v>
      </c>
      <c r="J128" s="81">
        <f t="shared" si="55"/>
        <v>33132710</v>
      </c>
      <c r="K128" s="81"/>
      <c r="L128" s="81"/>
      <c r="M128" s="81"/>
      <c r="N128" s="81"/>
      <c r="O128" s="81"/>
      <c r="P128" s="81"/>
      <c r="Q128" s="81"/>
      <c r="R128" s="81"/>
      <c r="S128" s="81"/>
    </row>
    <row r="129" spans="1:19" s="21" customFormat="1" ht="18.75" hidden="1" customHeight="1" x14ac:dyDescent="0.3">
      <c r="A129" s="80"/>
      <c r="B129" s="80"/>
      <c r="C129" s="80"/>
      <c r="D129" s="80">
        <v>6504</v>
      </c>
      <c r="E129" s="80" t="s">
        <v>286</v>
      </c>
      <c r="F129" s="81">
        <f t="shared" si="49"/>
        <v>0</v>
      </c>
      <c r="G129" s="81">
        <f t="shared" si="50"/>
        <v>0</v>
      </c>
      <c r="H129" s="81"/>
      <c r="I129" s="81"/>
      <c r="J129" s="81">
        <f t="shared" si="55"/>
        <v>0</v>
      </c>
      <c r="K129" s="81"/>
      <c r="L129" s="81"/>
      <c r="M129" s="81"/>
      <c r="N129" s="81"/>
      <c r="O129" s="81"/>
      <c r="P129" s="81"/>
      <c r="Q129" s="81"/>
      <c r="R129" s="81"/>
      <c r="S129" s="81"/>
    </row>
    <row r="130" spans="1:19" s="21" customFormat="1" ht="18.75" customHeight="1" x14ac:dyDescent="0.3">
      <c r="A130" s="78"/>
      <c r="B130" s="78"/>
      <c r="C130" s="78">
        <v>6550</v>
      </c>
      <c r="D130" s="78"/>
      <c r="E130" s="78" t="s">
        <v>287</v>
      </c>
      <c r="F130" s="79">
        <f t="shared" si="49"/>
        <v>0</v>
      </c>
      <c r="G130" s="79">
        <f t="shared" si="50"/>
        <v>0</v>
      </c>
      <c r="H130" s="79"/>
      <c r="I130" s="79">
        <f>SUM(I131:I133)</f>
        <v>0</v>
      </c>
      <c r="J130" s="79">
        <f>SUM(J131:J133)</f>
        <v>0</v>
      </c>
      <c r="K130" s="79"/>
      <c r="L130" s="79" t="s">
        <v>250</v>
      </c>
      <c r="M130" s="79" t="s">
        <v>250</v>
      </c>
      <c r="N130" s="79"/>
      <c r="O130" s="79"/>
      <c r="P130" s="79"/>
      <c r="Q130" s="79"/>
      <c r="R130" s="79"/>
      <c r="S130" s="79"/>
    </row>
    <row r="131" spans="1:19" s="21" customFormat="1" ht="18.75" customHeight="1" x14ac:dyDescent="0.3">
      <c r="A131" s="80"/>
      <c r="B131" s="80"/>
      <c r="C131" s="80"/>
      <c r="D131" s="80">
        <v>6551</v>
      </c>
      <c r="E131" s="80" t="s">
        <v>288</v>
      </c>
      <c r="F131" s="81">
        <f t="shared" si="49"/>
        <v>0</v>
      </c>
      <c r="G131" s="81">
        <f t="shared" si="50"/>
        <v>0</v>
      </c>
      <c r="H131" s="81"/>
      <c r="I131" s="81">
        <v>0</v>
      </c>
      <c r="J131" s="81">
        <f>I131</f>
        <v>0</v>
      </c>
      <c r="K131" s="81"/>
      <c r="L131" s="81"/>
      <c r="M131" s="81"/>
      <c r="N131" s="81"/>
      <c r="O131" s="81"/>
      <c r="P131" s="81"/>
      <c r="Q131" s="81"/>
      <c r="R131" s="81"/>
      <c r="S131" s="81"/>
    </row>
    <row r="132" spans="1:19" s="21" customFormat="1" ht="30" customHeight="1" x14ac:dyDescent="0.3">
      <c r="A132" s="80"/>
      <c r="B132" s="80"/>
      <c r="C132" s="80"/>
      <c r="D132" s="80">
        <v>6552</v>
      </c>
      <c r="E132" s="80" t="s">
        <v>289</v>
      </c>
      <c r="F132" s="81">
        <f t="shared" si="49"/>
        <v>0</v>
      </c>
      <c r="G132" s="81">
        <f t="shared" si="50"/>
        <v>0</v>
      </c>
      <c r="H132" s="81"/>
      <c r="I132" s="81">
        <v>0</v>
      </c>
      <c r="J132" s="81">
        <f t="shared" ref="J132:J133" si="56">I132</f>
        <v>0</v>
      </c>
      <c r="K132" s="81"/>
      <c r="L132" s="81"/>
      <c r="M132" s="81"/>
      <c r="N132" s="81"/>
      <c r="O132" s="81"/>
      <c r="P132" s="81"/>
      <c r="Q132" s="81"/>
      <c r="R132" s="81"/>
      <c r="S132" s="81"/>
    </row>
    <row r="133" spans="1:19" s="21" customFormat="1" ht="18.75" customHeight="1" x14ac:dyDescent="0.3">
      <c r="A133" s="80"/>
      <c r="B133" s="80"/>
      <c r="C133" s="80"/>
      <c r="D133" s="80">
        <v>6599</v>
      </c>
      <c r="E133" s="80" t="s">
        <v>290</v>
      </c>
      <c r="F133" s="81">
        <f t="shared" si="49"/>
        <v>0</v>
      </c>
      <c r="G133" s="81">
        <f t="shared" si="50"/>
        <v>0</v>
      </c>
      <c r="H133" s="81"/>
      <c r="I133" s="81">
        <v>0</v>
      </c>
      <c r="J133" s="81">
        <f t="shared" si="56"/>
        <v>0</v>
      </c>
      <c r="K133" s="81"/>
      <c r="L133" s="81"/>
      <c r="M133" s="81"/>
      <c r="N133" s="81"/>
      <c r="O133" s="81"/>
      <c r="P133" s="81"/>
      <c r="Q133" s="81"/>
      <c r="R133" s="81"/>
      <c r="S133" s="81"/>
    </row>
    <row r="134" spans="1:19" s="21" customFormat="1" ht="18.75" customHeight="1" x14ac:dyDescent="0.3">
      <c r="A134" s="78"/>
      <c r="B134" s="78"/>
      <c r="C134" s="78">
        <v>6600</v>
      </c>
      <c r="D134" s="78"/>
      <c r="E134" s="78" t="s">
        <v>291</v>
      </c>
      <c r="F134" s="79">
        <f t="shared" si="49"/>
        <v>150442400</v>
      </c>
      <c r="G134" s="79">
        <f t="shared" si="50"/>
        <v>150442400</v>
      </c>
      <c r="H134" s="79"/>
      <c r="I134" s="79">
        <f>SUM(I135:I139)</f>
        <v>150442400</v>
      </c>
      <c r="J134" s="79">
        <f>SUM(J135:J139)</f>
        <v>150442400</v>
      </c>
      <c r="K134" s="79"/>
      <c r="L134" s="79" t="s">
        <v>250</v>
      </c>
      <c r="M134" s="79" t="s">
        <v>250</v>
      </c>
      <c r="N134" s="79"/>
      <c r="O134" s="79"/>
      <c r="P134" s="79"/>
      <c r="Q134" s="79"/>
      <c r="R134" s="79"/>
      <c r="S134" s="79"/>
    </row>
    <row r="135" spans="1:19" s="21" customFormat="1" ht="47.25" hidden="1" customHeight="1" x14ac:dyDescent="0.3">
      <c r="A135" s="80"/>
      <c r="B135" s="80"/>
      <c r="C135" s="80"/>
      <c r="D135" s="80">
        <v>6601</v>
      </c>
      <c r="E135" s="80" t="s">
        <v>292</v>
      </c>
      <c r="F135" s="81">
        <f t="shared" si="49"/>
        <v>0</v>
      </c>
      <c r="G135" s="81">
        <f t="shared" si="50"/>
        <v>0</v>
      </c>
      <c r="H135" s="81"/>
      <c r="I135" s="81"/>
      <c r="J135" s="81">
        <f>I135</f>
        <v>0</v>
      </c>
      <c r="K135" s="81"/>
      <c r="L135" s="81" t="s">
        <v>250</v>
      </c>
      <c r="M135" s="81"/>
      <c r="N135" s="81"/>
      <c r="O135" s="81"/>
      <c r="P135" s="81"/>
      <c r="Q135" s="81"/>
      <c r="R135" s="81"/>
      <c r="S135" s="81"/>
    </row>
    <row r="136" spans="1:19" s="21" customFormat="1" ht="18.75" hidden="1" customHeight="1" x14ac:dyDescent="0.3">
      <c r="A136" s="80"/>
      <c r="B136" s="80"/>
      <c r="C136" s="80"/>
      <c r="D136" s="80">
        <v>6603</v>
      </c>
      <c r="E136" s="80" t="s">
        <v>342</v>
      </c>
      <c r="F136" s="81">
        <f t="shared" si="49"/>
        <v>0</v>
      </c>
      <c r="G136" s="81">
        <f t="shared" si="50"/>
        <v>0</v>
      </c>
      <c r="H136" s="81"/>
      <c r="I136" s="81"/>
      <c r="J136" s="81">
        <f t="shared" ref="J136:J139" si="57">I136</f>
        <v>0</v>
      </c>
      <c r="K136" s="81"/>
      <c r="L136" s="81"/>
      <c r="M136" s="81"/>
      <c r="N136" s="81"/>
      <c r="O136" s="81"/>
      <c r="P136" s="81"/>
      <c r="Q136" s="81"/>
      <c r="R136" s="81"/>
      <c r="S136" s="81"/>
    </row>
    <row r="137" spans="1:19" s="21" customFormat="1" ht="52.5" hidden="1" customHeight="1" x14ac:dyDescent="0.3">
      <c r="A137" s="80"/>
      <c r="B137" s="80"/>
      <c r="C137" s="80"/>
      <c r="D137" s="80">
        <v>6605</v>
      </c>
      <c r="E137" s="80" t="s">
        <v>293</v>
      </c>
      <c r="F137" s="81">
        <f t="shared" si="49"/>
        <v>0</v>
      </c>
      <c r="G137" s="81">
        <f t="shared" si="50"/>
        <v>0</v>
      </c>
      <c r="H137" s="81"/>
      <c r="I137" s="81"/>
      <c r="J137" s="81">
        <f t="shared" si="57"/>
        <v>0</v>
      </c>
      <c r="K137" s="81"/>
      <c r="L137" s="81" t="s">
        <v>250</v>
      </c>
      <c r="M137" s="81"/>
      <c r="N137" s="81"/>
      <c r="O137" s="81"/>
      <c r="P137" s="81"/>
      <c r="Q137" s="81"/>
      <c r="R137" s="81"/>
      <c r="S137" s="81"/>
    </row>
    <row r="138" spans="1:19" s="21" customFormat="1" ht="27" customHeight="1" x14ac:dyDescent="0.3">
      <c r="A138" s="80"/>
      <c r="B138" s="80"/>
      <c r="C138" s="80"/>
      <c r="D138" s="80">
        <v>6608</v>
      </c>
      <c r="E138" s="80" t="s">
        <v>294</v>
      </c>
      <c r="F138" s="81">
        <f t="shared" si="49"/>
        <v>150442400</v>
      </c>
      <c r="G138" s="81">
        <f t="shared" si="50"/>
        <v>150442400</v>
      </c>
      <c r="H138" s="81"/>
      <c r="I138" s="81">
        <v>150442400</v>
      </c>
      <c r="J138" s="81">
        <f t="shared" si="57"/>
        <v>150442400</v>
      </c>
      <c r="K138" s="81"/>
      <c r="L138" s="81"/>
      <c r="M138" s="81"/>
      <c r="N138" s="81"/>
      <c r="O138" s="81"/>
      <c r="P138" s="81"/>
      <c r="Q138" s="81"/>
      <c r="R138" s="81"/>
      <c r="S138" s="81"/>
    </row>
    <row r="139" spans="1:19" s="21" customFormat="1" ht="18.75" hidden="1" customHeight="1" x14ac:dyDescent="0.3">
      <c r="A139" s="80"/>
      <c r="B139" s="80"/>
      <c r="C139" s="80"/>
      <c r="D139" s="80">
        <v>6618</v>
      </c>
      <c r="E139" s="80" t="s">
        <v>295</v>
      </c>
      <c r="F139" s="81">
        <f t="shared" si="49"/>
        <v>0</v>
      </c>
      <c r="G139" s="81">
        <f t="shared" si="50"/>
        <v>0</v>
      </c>
      <c r="H139" s="81"/>
      <c r="I139" s="81"/>
      <c r="J139" s="81">
        <f t="shared" si="57"/>
        <v>0</v>
      </c>
      <c r="K139" s="81"/>
      <c r="L139" s="81" t="s">
        <v>250</v>
      </c>
      <c r="M139" s="81"/>
      <c r="N139" s="81"/>
      <c r="O139" s="81"/>
      <c r="P139" s="81"/>
      <c r="Q139" s="81"/>
      <c r="R139" s="81"/>
      <c r="S139" s="81"/>
    </row>
    <row r="140" spans="1:19" s="21" customFormat="1" ht="18.75" hidden="1" customHeight="1" x14ac:dyDescent="0.3">
      <c r="A140" s="78"/>
      <c r="B140" s="78"/>
      <c r="C140" s="78">
        <v>6650</v>
      </c>
      <c r="D140" s="78"/>
      <c r="E140" s="78" t="s">
        <v>296</v>
      </c>
      <c r="F140" s="79">
        <f t="shared" si="49"/>
        <v>0</v>
      </c>
      <c r="G140" s="79">
        <f t="shared" si="50"/>
        <v>0</v>
      </c>
      <c r="H140" s="79"/>
      <c r="I140" s="79">
        <f>I141+I142</f>
        <v>0</v>
      </c>
      <c r="J140" s="79">
        <f>J141+J142</f>
        <v>0</v>
      </c>
      <c r="K140" s="79"/>
      <c r="L140" s="79"/>
      <c r="M140" s="79"/>
      <c r="N140" s="79"/>
      <c r="O140" s="79"/>
      <c r="P140" s="79"/>
      <c r="Q140" s="79"/>
      <c r="R140" s="79"/>
      <c r="S140" s="79"/>
    </row>
    <row r="141" spans="1:19" s="21" customFormat="1" ht="33" hidden="1" customHeight="1" x14ac:dyDescent="0.3">
      <c r="A141" s="80"/>
      <c r="B141" s="80"/>
      <c r="C141" s="80"/>
      <c r="D141" s="80">
        <v>6652</v>
      </c>
      <c r="E141" s="80" t="s">
        <v>297</v>
      </c>
      <c r="F141" s="81">
        <f t="shared" si="49"/>
        <v>0</v>
      </c>
      <c r="G141" s="81">
        <f t="shared" si="50"/>
        <v>0</v>
      </c>
      <c r="H141" s="81"/>
      <c r="I141" s="81"/>
      <c r="J141" s="81">
        <f>I141</f>
        <v>0</v>
      </c>
      <c r="K141" s="81"/>
      <c r="L141" s="81"/>
      <c r="M141" s="81"/>
      <c r="N141" s="81"/>
      <c r="O141" s="81"/>
      <c r="P141" s="81"/>
      <c r="Q141" s="81"/>
      <c r="R141" s="81"/>
      <c r="S141" s="81"/>
    </row>
    <row r="142" spans="1:19" s="21" customFormat="1" ht="21" customHeight="1" x14ac:dyDescent="0.3">
      <c r="A142" s="80"/>
      <c r="B142" s="80"/>
      <c r="C142" s="80"/>
      <c r="D142" s="80">
        <v>6699</v>
      </c>
      <c r="E142" s="80" t="s">
        <v>347</v>
      </c>
      <c r="F142" s="81">
        <f t="shared" ref="F142" si="58">I142+N142</f>
        <v>0</v>
      </c>
      <c r="G142" s="81">
        <f t="shared" ref="G142" si="59">J142+O142</f>
        <v>0</v>
      </c>
      <c r="H142" s="81"/>
      <c r="I142" s="81">
        <v>0</v>
      </c>
      <c r="J142" s="81">
        <f>I142</f>
        <v>0</v>
      </c>
      <c r="K142" s="81"/>
      <c r="L142" s="81"/>
      <c r="M142" s="81"/>
      <c r="N142" s="81"/>
      <c r="O142" s="81"/>
      <c r="P142" s="81"/>
      <c r="Q142" s="81"/>
      <c r="R142" s="81"/>
      <c r="S142" s="81"/>
    </row>
    <row r="143" spans="1:19" s="21" customFormat="1" ht="18.75" customHeight="1" x14ac:dyDescent="0.3">
      <c r="A143" s="78"/>
      <c r="B143" s="78"/>
      <c r="C143" s="78">
        <v>6700</v>
      </c>
      <c r="D143" s="78"/>
      <c r="E143" s="78" t="s">
        <v>298</v>
      </c>
      <c r="F143" s="79">
        <f t="shared" si="49"/>
        <v>77968000</v>
      </c>
      <c r="G143" s="79">
        <f t="shared" si="50"/>
        <v>77968000</v>
      </c>
      <c r="H143" s="79"/>
      <c r="I143" s="79">
        <f>SUM(I144:I148)</f>
        <v>77968000</v>
      </c>
      <c r="J143" s="79">
        <f>SUM(J144:J148)</f>
        <v>77968000</v>
      </c>
      <c r="K143" s="79"/>
      <c r="L143" s="79"/>
      <c r="M143" s="79"/>
      <c r="N143" s="79"/>
      <c r="O143" s="79"/>
      <c r="P143" s="79"/>
      <c r="Q143" s="79"/>
      <c r="R143" s="79"/>
      <c r="S143" s="79"/>
    </row>
    <row r="144" spans="1:19" s="21" customFormat="1" ht="18.75" customHeight="1" x14ac:dyDescent="0.3">
      <c r="A144" s="80"/>
      <c r="B144" s="80"/>
      <c r="C144" s="80"/>
      <c r="D144" s="80">
        <v>6701</v>
      </c>
      <c r="E144" s="80" t="s">
        <v>299</v>
      </c>
      <c r="F144" s="81">
        <f t="shared" si="49"/>
        <v>12568000</v>
      </c>
      <c r="G144" s="81">
        <f t="shared" si="50"/>
        <v>12568000</v>
      </c>
      <c r="H144" s="81"/>
      <c r="I144" s="81">
        <v>12568000</v>
      </c>
      <c r="J144" s="81">
        <f>I144</f>
        <v>12568000</v>
      </c>
      <c r="K144" s="81"/>
      <c r="L144" s="81"/>
      <c r="M144" s="81"/>
      <c r="N144" s="81"/>
      <c r="O144" s="81"/>
      <c r="P144" s="81"/>
      <c r="Q144" s="81"/>
      <c r="R144" s="81"/>
      <c r="S144" s="81"/>
    </row>
    <row r="145" spans="1:19" s="21" customFormat="1" ht="18.75" customHeight="1" x14ac:dyDescent="0.3">
      <c r="A145" s="80"/>
      <c r="B145" s="80"/>
      <c r="C145" s="80"/>
      <c r="D145" s="80">
        <v>6702</v>
      </c>
      <c r="E145" s="80" t="s">
        <v>300</v>
      </c>
      <c r="F145" s="81">
        <f t="shared" si="49"/>
        <v>61200000</v>
      </c>
      <c r="G145" s="81">
        <f t="shared" si="50"/>
        <v>61200000</v>
      </c>
      <c r="H145" s="81"/>
      <c r="I145" s="81">
        <v>61200000</v>
      </c>
      <c r="J145" s="81">
        <f t="shared" ref="J145:J148" si="60">I145</f>
        <v>61200000</v>
      </c>
      <c r="K145" s="81"/>
      <c r="L145" s="81"/>
      <c r="M145" s="81"/>
      <c r="N145" s="81"/>
      <c r="O145" s="81"/>
      <c r="P145" s="81"/>
      <c r="Q145" s="81"/>
      <c r="R145" s="81"/>
      <c r="S145" s="81"/>
    </row>
    <row r="146" spans="1:19" s="21" customFormat="1" ht="18.75" customHeight="1" x14ac:dyDescent="0.3">
      <c r="A146" s="80"/>
      <c r="B146" s="80"/>
      <c r="C146" s="80"/>
      <c r="D146" s="80">
        <v>6703</v>
      </c>
      <c r="E146" s="80" t="s">
        <v>301</v>
      </c>
      <c r="F146" s="81">
        <f t="shared" si="49"/>
        <v>4200000</v>
      </c>
      <c r="G146" s="81">
        <f t="shared" si="50"/>
        <v>4200000</v>
      </c>
      <c r="H146" s="81"/>
      <c r="I146" s="81">
        <v>4200000</v>
      </c>
      <c r="J146" s="81">
        <f t="shared" si="60"/>
        <v>4200000</v>
      </c>
      <c r="K146" s="81"/>
      <c r="L146" s="81"/>
      <c r="M146" s="81"/>
      <c r="N146" s="81"/>
      <c r="O146" s="81"/>
      <c r="P146" s="81"/>
      <c r="Q146" s="81"/>
      <c r="R146" s="81"/>
      <c r="S146" s="81"/>
    </row>
    <row r="147" spans="1:19" s="21" customFormat="1" ht="18.75" hidden="1" customHeight="1" x14ac:dyDescent="0.3">
      <c r="A147" s="80"/>
      <c r="B147" s="80"/>
      <c r="C147" s="80"/>
      <c r="D147" s="80">
        <v>6704</v>
      </c>
      <c r="E147" s="80" t="s">
        <v>302</v>
      </c>
      <c r="F147" s="81">
        <f t="shared" si="49"/>
        <v>0</v>
      </c>
      <c r="G147" s="81">
        <f t="shared" si="50"/>
        <v>0</v>
      </c>
      <c r="H147" s="81"/>
      <c r="I147" s="81"/>
      <c r="J147" s="81">
        <f t="shared" si="60"/>
        <v>0</v>
      </c>
      <c r="K147" s="81"/>
      <c r="L147" s="81"/>
      <c r="M147" s="81"/>
      <c r="N147" s="81"/>
      <c r="O147" s="81"/>
      <c r="P147" s="81"/>
      <c r="Q147" s="81" t="s">
        <v>250</v>
      </c>
      <c r="R147" s="81"/>
      <c r="S147" s="81"/>
    </row>
    <row r="148" spans="1:19" s="21" customFormat="1" ht="18.75" hidden="1" customHeight="1" x14ac:dyDescent="0.3">
      <c r="A148" s="80"/>
      <c r="B148" s="80"/>
      <c r="C148" s="80"/>
      <c r="D148" s="80">
        <v>6749</v>
      </c>
      <c r="E148" s="80" t="s">
        <v>274</v>
      </c>
      <c r="F148" s="81">
        <f t="shared" si="49"/>
        <v>0</v>
      </c>
      <c r="G148" s="81">
        <f t="shared" si="50"/>
        <v>0</v>
      </c>
      <c r="H148" s="81"/>
      <c r="I148" s="81"/>
      <c r="J148" s="81">
        <f t="shared" si="60"/>
        <v>0</v>
      </c>
      <c r="K148" s="81"/>
      <c r="L148" s="81"/>
      <c r="M148" s="81"/>
      <c r="N148" s="81"/>
      <c r="O148" s="81"/>
      <c r="P148" s="81"/>
      <c r="Q148" s="81" t="s">
        <v>250</v>
      </c>
      <c r="R148" s="81"/>
      <c r="S148" s="81"/>
    </row>
    <row r="149" spans="1:19" s="21" customFormat="1" ht="18.75" customHeight="1" x14ac:dyDescent="0.3">
      <c r="A149" s="78"/>
      <c r="B149" s="78"/>
      <c r="C149" s="78">
        <v>6750</v>
      </c>
      <c r="D149" s="78"/>
      <c r="E149" s="78" t="s">
        <v>303</v>
      </c>
      <c r="F149" s="79">
        <f t="shared" si="49"/>
        <v>15000000</v>
      </c>
      <c r="G149" s="79">
        <f t="shared" si="50"/>
        <v>15000000</v>
      </c>
      <c r="H149" s="79"/>
      <c r="I149" s="79">
        <f>SUM(I150:I153)</f>
        <v>15000000</v>
      </c>
      <c r="J149" s="79">
        <f>SUM(J150:J153)</f>
        <v>15000000</v>
      </c>
      <c r="K149" s="79"/>
      <c r="L149" s="79"/>
      <c r="M149" s="79"/>
      <c r="N149" s="79"/>
      <c r="O149" s="79"/>
      <c r="P149" s="79"/>
      <c r="Q149" s="79"/>
      <c r="R149" s="79"/>
      <c r="S149" s="79"/>
    </row>
    <row r="150" spans="1:19" s="21" customFormat="1" ht="18.75" customHeight="1" x14ac:dyDescent="0.3">
      <c r="A150" s="80"/>
      <c r="B150" s="80"/>
      <c r="C150" s="80"/>
      <c r="D150" s="80">
        <v>6751</v>
      </c>
      <c r="E150" s="80" t="s">
        <v>327</v>
      </c>
      <c r="F150" s="81">
        <f t="shared" ref="F150" si="61">I150+N150</f>
        <v>15000000</v>
      </c>
      <c r="G150" s="81">
        <f t="shared" ref="G150" si="62">J150+O150</f>
        <v>15000000</v>
      </c>
      <c r="H150" s="81"/>
      <c r="I150" s="81">
        <v>15000000</v>
      </c>
      <c r="J150" s="81">
        <f>I150</f>
        <v>15000000</v>
      </c>
      <c r="K150" s="81"/>
      <c r="L150" s="81"/>
      <c r="M150" s="81"/>
      <c r="N150" s="81"/>
      <c r="O150" s="81"/>
      <c r="P150" s="81"/>
      <c r="Q150" s="81"/>
      <c r="R150" s="81"/>
      <c r="S150" s="81"/>
    </row>
    <row r="151" spans="1:19" s="21" customFormat="1" ht="18.75" hidden="1" customHeight="1" x14ac:dyDescent="0.3">
      <c r="A151" s="80"/>
      <c r="B151" s="80"/>
      <c r="C151" s="80"/>
      <c r="D151" s="80">
        <v>6757</v>
      </c>
      <c r="E151" s="80" t="s">
        <v>304</v>
      </c>
      <c r="F151" s="81">
        <f t="shared" si="49"/>
        <v>0</v>
      </c>
      <c r="G151" s="81">
        <f t="shared" si="50"/>
        <v>0</v>
      </c>
      <c r="H151" s="81"/>
      <c r="I151" s="81"/>
      <c r="J151" s="81">
        <f>I151</f>
        <v>0</v>
      </c>
      <c r="K151" s="81"/>
      <c r="L151" s="81"/>
      <c r="M151" s="81"/>
      <c r="N151" s="81"/>
      <c r="O151" s="81"/>
      <c r="P151" s="81"/>
      <c r="Q151" s="81"/>
      <c r="R151" s="81"/>
      <c r="S151" s="81"/>
    </row>
    <row r="152" spans="1:19" s="21" customFormat="1" ht="18.75" customHeight="1" x14ac:dyDescent="0.3">
      <c r="A152" s="80"/>
      <c r="B152" s="80"/>
      <c r="C152" s="80"/>
      <c r="D152" s="80">
        <v>6758</v>
      </c>
      <c r="E152" s="80" t="s">
        <v>305</v>
      </c>
      <c r="F152" s="81">
        <f t="shared" si="49"/>
        <v>0</v>
      </c>
      <c r="G152" s="81">
        <f t="shared" si="50"/>
        <v>0</v>
      </c>
      <c r="H152" s="81"/>
      <c r="I152" s="81">
        <v>0</v>
      </c>
      <c r="J152" s="81">
        <f t="shared" ref="J152:J153" si="63">I152</f>
        <v>0</v>
      </c>
      <c r="K152" s="81"/>
      <c r="L152" s="81"/>
      <c r="M152" s="81"/>
      <c r="N152" s="81"/>
      <c r="O152" s="81"/>
      <c r="P152" s="81"/>
      <c r="Q152" s="81"/>
      <c r="R152" s="81"/>
      <c r="S152" s="81"/>
    </row>
    <row r="153" spans="1:19" s="21" customFormat="1" ht="18.75" customHeight="1" x14ac:dyDescent="0.3">
      <c r="A153" s="80"/>
      <c r="B153" s="80"/>
      <c r="C153" s="80"/>
      <c r="D153" s="80">
        <v>6799</v>
      </c>
      <c r="E153" s="80" t="s">
        <v>306</v>
      </c>
      <c r="F153" s="81">
        <f t="shared" si="49"/>
        <v>0</v>
      </c>
      <c r="G153" s="81">
        <f t="shared" si="50"/>
        <v>0</v>
      </c>
      <c r="H153" s="81"/>
      <c r="I153" s="81">
        <v>0</v>
      </c>
      <c r="J153" s="81">
        <f t="shared" si="63"/>
        <v>0</v>
      </c>
      <c r="K153" s="81"/>
      <c r="L153" s="81"/>
      <c r="M153" s="81"/>
      <c r="N153" s="81"/>
      <c r="O153" s="81"/>
      <c r="P153" s="81"/>
      <c r="Q153" s="81"/>
      <c r="R153" s="81"/>
      <c r="S153" s="81"/>
    </row>
    <row r="154" spans="1:19" s="21" customFormat="1" ht="51" customHeight="1" x14ac:dyDescent="0.3">
      <c r="A154" s="78"/>
      <c r="B154" s="78"/>
      <c r="C154" s="78">
        <v>6900</v>
      </c>
      <c r="D154" s="78"/>
      <c r="E154" s="78" t="s">
        <v>307</v>
      </c>
      <c r="F154" s="79">
        <f>I154+N154</f>
        <v>498976000</v>
      </c>
      <c r="G154" s="79">
        <f t="shared" si="50"/>
        <v>498976000</v>
      </c>
      <c r="H154" s="79"/>
      <c r="I154" s="79">
        <f>SUM(I155:I161)</f>
        <v>498976000</v>
      </c>
      <c r="J154" s="79">
        <f>SUM(J155:J161)</f>
        <v>498976000</v>
      </c>
      <c r="K154" s="79"/>
      <c r="L154" s="79"/>
      <c r="M154" s="79"/>
      <c r="N154" s="79"/>
      <c r="O154" s="79"/>
      <c r="P154" s="79"/>
      <c r="Q154" s="79"/>
      <c r="R154" s="79"/>
      <c r="S154" s="79"/>
    </row>
    <row r="155" spans="1:19" s="21" customFormat="1" ht="18.75" customHeight="1" x14ac:dyDescent="0.3">
      <c r="A155" s="80"/>
      <c r="B155" s="80"/>
      <c r="C155" s="80"/>
      <c r="D155" s="80">
        <v>6901</v>
      </c>
      <c r="E155" s="80" t="s">
        <v>308</v>
      </c>
      <c r="F155" s="81">
        <f t="shared" si="49"/>
        <v>30000000</v>
      </c>
      <c r="G155" s="81">
        <f t="shared" si="50"/>
        <v>30000000</v>
      </c>
      <c r="H155" s="81"/>
      <c r="I155" s="81">
        <v>30000000</v>
      </c>
      <c r="J155" s="81">
        <f>I155</f>
        <v>30000000</v>
      </c>
      <c r="K155" s="81"/>
      <c r="L155" s="81"/>
      <c r="M155" s="81"/>
      <c r="N155" s="81"/>
      <c r="O155" s="81"/>
      <c r="P155" s="81"/>
      <c r="Q155" s="81"/>
      <c r="R155" s="81"/>
      <c r="S155" s="81"/>
    </row>
    <row r="156" spans="1:19" s="21" customFormat="1" ht="18.75" customHeight="1" x14ac:dyDescent="0.3">
      <c r="A156" s="80"/>
      <c r="B156" s="80"/>
      <c r="C156" s="80"/>
      <c r="D156" s="80">
        <v>6902</v>
      </c>
      <c r="E156" s="80" t="s">
        <v>309</v>
      </c>
      <c r="F156" s="81">
        <f t="shared" si="49"/>
        <v>0</v>
      </c>
      <c r="G156" s="81">
        <f t="shared" si="50"/>
        <v>0</v>
      </c>
      <c r="H156" s="81"/>
      <c r="I156" s="81"/>
      <c r="J156" s="81">
        <f t="shared" ref="J156:J161" si="64">I156</f>
        <v>0</v>
      </c>
      <c r="K156" s="81"/>
      <c r="L156" s="81"/>
      <c r="M156" s="81"/>
      <c r="N156" s="81"/>
      <c r="O156" s="81"/>
      <c r="P156" s="81"/>
      <c r="Q156" s="81"/>
      <c r="R156" s="81"/>
      <c r="S156" s="81"/>
    </row>
    <row r="157" spans="1:19" s="21" customFormat="1" ht="18.75" customHeight="1" x14ac:dyDescent="0.3">
      <c r="A157" s="80"/>
      <c r="B157" s="80"/>
      <c r="C157" s="80"/>
      <c r="D157" s="80">
        <v>6907</v>
      </c>
      <c r="E157" s="80" t="s">
        <v>310</v>
      </c>
      <c r="F157" s="81">
        <f t="shared" si="49"/>
        <v>394091000</v>
      </c>
      <c r="G157" s="81">
        <f t="shared" si="50"/>
        <v>394091000</v>
      </c>
      <c r="H157" s="81"/>
      <c r="I157" s="81">
        <v>394091000</v>
      </c>
      <c r="J157" s="81">
        <f t="shared" si="64"/>
        <v>394091000</v>
      </c>
      <c r="K157" s="81"/>
      <c r="L157" s="81"/>
      <c r="M157" s="81"/>
      <c r="N157" s="81"/>
      <c r="O157" s="81"/>
      <c r="P157" s="81"/>
      <c r="Q157" s="81"/>
      <c r="R157" s="81"/>
      <c r="S157" s="81"/>
    </row>
    <row r="158" spans="1:19" s="21" customFormat="1" ht="18.75" customHeight="1" x14ac:dyDescent="0.3">
      <c r="A158" s="80"/>
      <c r="B158" s="80"/>
      <c r="C158" s="80"/>
      <c r="D158" s="80">
        <v>6912</v>
      </c>
      <c r="E158" s="80" t="s">
        <v>311</v>
      </c>
      <c r="F158" s="81">
        <f t="shared" si="49"/>
        <v>74885000</v>
      </c>
      <c r="G158" s="81">
        <f t="shared" si="50"/>
        <v>74885000</v>
      </c>
      <c r="H158" s="81"/>
      <c r="I158" s="81">
        <v>74885000</v>
      </c>
      <c r="J158" s="81">
        <f t="shared" si="64"/>
        <v>74885000</v>
      </c>
      <c r="K158" s="81"/>
      <c r="L158" s="81"/>
      <c r="M158" s="81"/>
      <c r="N158" s="81"/>
      <c r="O158" s="81"/>
      <c r="P158" s="81"/>
      <c r="Q158" s="81"/>
      <c r="R158" s="81"/>
      <c r="S158" s="81"/>
    </row>
    <row r="159" spans="1:19" s="21" customFormat="1" ht="18.75" customHeight="1" x14ac:dyDescent="0.3">
      <c r="A159" s="80"/>
      <c r="B159" s="80"/>
      <c r="C159" s="80"/>
      <c r="D159" s="80">
        <v>6913</v>
      </c>
      <c r="E159" s="80" t="s">
        <v>312</v>
      </c>
      <c r="F159" s="81">
        <f t="shared" si="49"/>
        <v>0</v>
      </c>
      <c r="G159" s="81">
        <f t="shared" si="50"/>
        <v>0</v>
      </c>
      <c r="H159" s="81"/>
      <c r="I159" s="81">
        <v>0</v>
      </c>
      <c r="J159" s="81">
        <f t="shared" si="64"/>
        <v>0</v>
      </c>
      <c r="K159" s="81"/>
      <c r="L159" s="81"/>
      <c r="M159" s="81"/>
      <c r="N159" s="81"/>
      <c r="O159" s="81"/>
      <c r="P159" s="81"/>
      <c r="Q159" s="81"/>
      <c r="R159" s="81"/>
      <c r="S159" s="81"/>
    </row>
    <row r="160" spans="1:19" s="21" customFormat="1" ht="18.75" hidden="1" customHeight="1" x14ac:dyDescent="0.3">
      <c r="A160" s="80"/>
      <c r="B160" s="80"/>
      <c r="C160" s="80"/>
      <c r="D160" s="80">
        <v>6921</v>
      </c>
      <c r="E160" s="80" t="s">
        <v>313</v>
      </c>
      <c r="F160" s="81">
        <f t="shared" si="49"/>
        <v>0</v>
      </c>
      <c r="G160" s="81">
        <f t="shared" si="50"/>
        <v>0</v>
      </c>
      <c r="H160" s="81"/>
      <c r="I160" s="81"/>
      <c r="J160" s="81">
        <f t="shared" si="64"/>
        <v>0</v>
      </c>
      <c r="K160" s="81"/>
      <c r="L160" s="81"/>
      <c r="M160" s="81"/>
      <c r="N160" s="81"/>
      <c r="O160" s="81"/>
      <c r="P160" s="81"/>
      <c r="Q160" s="81"/>
      <c r="R160" s="81"/>
      <c r="S160" s="81"/>
    </row>
    <row r="161" spans="1:19" s="21" customFormat="1" ht="37.5" hidden="1" customHeight="1" x14ac:dyDescent="0.3">
      <c r="A161" s="80"/>
      <c r="B161" s="80"/>
      <c r="C161" s="80"/>
      <c r="D161" s="80">
        <v>6949</v>
      </c>
      <c r="E161" s="80" t="s">
        <v>350</v>
      </c>
      <c r="F161" s="81">
        <f t="shared" ref="F161" si="65">I161+N161</f>
        <v>0</v>
      </c>
      <c r="G161" s="81">
        <f t="shared" ref="G161:G163" si="66">J161+O161</f>
        <v>0</v>
      </c>
      <c r="H161" s="81"/>
      <c r="I161" s="81"/>
      <c r="J161" s="81">
        <f t="shared" si="64"/>
        <v>0</v>
      </c>
      <c r="K161" s="81"/>
      <c r="L161" s="81"/>
      <c r="M161" s="81"/>
      <c r="N161" s="81"/>
      <c r="O161" s="81"/>
      <c r="P161" s="81"/>
      <c r="Q161" s="81"/>
      <c r="R161" s="81"/>
      <c r="S161" s="81"/>
    </row>
    <row r="162" spans="1:19" s="23" customFormat="1" ht="37.5" customHeight="1" x14ac:dyDescent="0.3">
      <c r="A162" s="78"/>
      <c r="B162" s="78"/>
      <c r="C162" s="78">
        <v>6950</v>
      </c>
      <c r="D162" s="78"/>
      <c r="E162" s="78" t="s">
        <v>351</v>
      </c>
      <c r="F162" s="79">
        <f>I162+N162</f>
        <v>191068751</v>
      </c>
      <c r="G162" s="79">
        <f t="shared" si="66"/>
        <v>191068751</v>
      </c>
      <c r="H162" s="79"/>
      <c r="I162" s="79">
        <f>I163+I164+I165</f>
        <v>191068751</v>
      </c>
      <c r="J162" s="79">
        <f>J163+J164+J165</f>
        <v>191068751</v>
      </c>
      <c r="K162" s="79"/>
      <c r="L162" s="79"/>
      <c r="M162" s="79"/>
      <c r="N162" s="79"/>
      <c r="O162" s="79"/>
      <c r="P162" s="79"/>
      <c r="Q162" s="79"/>
      <c r="R162" s="79"/>
      <c r="S162" s="79"/>
    </row>
    <row r="163" spans="1:19" s="21" customFormat="1" ht="21" customHeight="1" x14ac:dyDescent="0.3">
      <c r="A163" s="80"/>
      <c r="B163" s="80"/>
      <c r="C163" s="80"/>
      <c r="D163" s="80">
        <v>6955</v>
      </c>
      <c r="E163" s="80" t="s">
        <v>352</v>
      </c>
      <c r="F163" s="81">
        <f t="shared" ref="F163" si="67">I163+N163</f>
        <v>41298751</v>
      </c>
      <c r="G163" s="81">
        <f t="shared" si="66"/>
        <v>41298751</v>
      </c>
      <c r="H163" s="81"/>
      <c r="I163" s="81">
        <v>41298751</v>
      </c>
      <c r="J163" s="81">
        <f>I163</f>
        <v>41298751</v>
      </c>
      <c r="K163" s="81"/>
      <c r="L163" s="81"/>
      <c r="M163" s="81"/>
      <c r="N163" s="81"/>
      <c r="O163" s="81"/>
      <c r="P163" s="81"/>
      <c r="Q163" s="81"/>
      <c r="R163" s="81"/>
      <c r="S163" s="81"/>
    </row>
    <row r="164" spans="1:19" s="21" customFormat="1" ht="21" customHeight="1" x14ac:dyDescent="0.3">
      <c r="A164" s="80"/>
      <c r="B164" s="80"/>
      <c r="C164" s="80"/>
      <c r="D164" s="80">
        <v>6956</v>
      </c>
      <c r="E164" s="80" t="s">
        <v>345</v>
      </c>
      <c r="F164" s="81">
        <f t="shared" ref="F164:F165" si="68">I164+N164</f>
        <v>149770000</v>
      </c>
      <c r="G164" s="81">
        <f t="shared" ref="G164:G165" si="69">J164+O164</f>
        <v>149770000</v>
      </c>
      <c r="H164" s="81"/>
      <c r="I164" s="81">
        <v>149770000</v>
      </c>
      <c r="J164" s="81">
        <f>I164</f>
        <v>149770000</v>
      </c>
      <c r="K164" s="81"/>
      <c r="L164" s="81"/>
      <c r="M164" s="81"/>
      <c r="N164" s="81"/>
      <c r="O164" s="81"/>
      <c r="P164" s="81"/>
      <c r="Q164" s="81"/>
      <c r="R164" s="81"/>
      <c r="S164" s="81"/>
    </row>
    <row r="165" spans="1:19" s="21" customFormat="1" ht="21" customHeight="1" x14ac:dyDescent="0.3">
      <c r="A165" s="80"/>
      <c r="B165" s="80"/>
      <c r="C165" s="80"/>
      <c r="D165" s="80">
        <v>6999</v>
      </c>
      <c r="E165" s="104" t="s">
        <v>362</v>
      </c>
      <c r="F165" s="81">
        <f t="shared" si="68"/>
        <v>0</v>
      </c>
      <c r="G165" s="81">
        <f t="shared" si="69"/>
        <v>0</v>
      </c>
      <c r="H165" s="81"/>
      <c r="I165" s="81">
        <v>0</v>
      </c>
      <c r="J165" s="81">
        <f>I165</f>
        <v>0</v>
      </c>
      <c r="K165" s="81"/>
      <c r="L165" s="81"/>
      <c r="M165" s="81"/>
      <c r="N165" s="81"/>
      <c r="O165" s="81"/>
      <c r="P165" s="81"/>
      <c r="Q165" s="81"/>
      <c r="R165" s="81"/>
      <c r="S165" s="81"/>
    </row>
    <row r="166" spans="1:19" s="21" customFormat="1" ht="45" customHeight="1" x14ac:dyDescent="0.3">
      <c r="A166" s="78"/>
      <c r="B166" s="78"/>
      <c r="C166" s="78">
        <v>7000</v>
      </c>
      <c r="D166" s="78"/>
      <c r="E166" s="78" t="s">
        <v>314</v>
      </c>
      <c r="F166" s="79">
        <f t="shared" si="49"/>
        <v>144480000</v>
      </c>
      <c r="G166" s="79">
        <f t="shared" si="50"/>
        <v>144480000</v>
      </c>
      <c r="H166" s="79"/>
      <c r="I166" s="79">
        <f>SUM(I167:I170)</f>
        <v>144480000</v>
      </c>
      <c r="J166" s="79">
        <f>SUM(J167:J170)</f>
        <v>144480000</v>
      </c>
      <c r="K166" s="79"/>
      <c r="L166" s="79" t="s">
        <v>250</v>
      </c>
      <c r="M166" s="79" t="s">
        <v>250</v>
      </c>
      <c r="N166" s="79"/>
      <c r="O166" s="79"/>
      <c r="P166" s="79"/>
      <c r="Q166" s="79"/>
      <c r="R166" s="79"/>
      <c r="S166" s="79"/>
    </row>
    <row r="167" spans="1:19" s="21" customFormat="1" ht="18.75" customHeight="1" x14ac:dyDescent="0.3">
      <c r="A167" s="80"/>
      <c r="B167" s="80"/>
      <c r="C167" s="80"/>
      <c r="D167" s="80">
        <v>7001</v>
      </c>
      <c r="E167" s="80" t="s">
        <v>315</v>
      </c>
      <c r="F167" s="81">
        <f t="shared" si="49"/>
        <v>0</v>
      </c>
      <c r="G167" s="81">
        <f t="shared" si="50"/>
        <v>0</v>
      </c>
      <c r="H167" s="81"/>
      <c r="I167" s="81"/>
      <c r="J167" s="81">
        <f>I167</f>
        <v>0</v>
      </c>
      <c r="K167" s="81"/>
      <c r="L167" s="81"/>
      <c r="M167" s="81"/>
      <c r="N167" s="81"/>
      <c r="O167" s="81"/>
      <c r="P167" s="81"/>
      <c r="Q167" s="81"/>
      <c r="R167" s="81"/>
      <c r="S167" s="81"/>
    </row>
    <row r="168" spans="1:19" s="21" customFormat="1" ht="18.75" customHeight="1" x14ac:dyDescent="0.3">
      <c r="A168" s="80"/>
      <c r="B168" s="80"/>
      <c r="C168" s="80"/>
      <c r="D168" s="80">
        <v>7004</v>
      </c>
      <c r="E168" s="80" t="s">
        <v>343</v>
      </c>
      <c r="F168" s="81">
        <f t="shared" si="49"/>
        <v>125120000</v>
      </c>
      <c r="G168" s="81">
        <f t="shared" si="50"/>
        <v>125120000</v>
      </c>
      <c r="H168" s="81"/>
      <c r="I168" s="81">
        <v>125120000</v>
      </c>
      <c r="J168" s="81">
        <f t="shared" ref="J168:J170" si="70">I168</f>
        <v>125120000</v>
      </c>
      <c r="K168" s="81"/>
      <c r="L168" s="81"/>
      <c r="M168" s="81"/>
      <c r="N168" s="81"/>
      <c r="O168" s="81"/>
      <c r="P168" s="81"/>
      <c r="Q168" s="81"/>
      <c r="R168" s="81"/>
      <c r="S168" s="81"/>
    </row>
    <row r="169" spans="1:19" s="21" customFormat="1" ht="33" customHeight="1" x14ac:dyDescent="0.3">
      <c r="A169" s="80"/>
      <c r="B169" s="80"/>
      <c r="C169" s="80"/>
      <c r="D169" s="80">
        <v>7012</v>
      </c>
      <c r="E169" s="80" t="s">
        <v>344</v>
      </c>
      <c r="F169" s="81">
        <f t="shared" si="49"/>
        <v>4800000</v>
      </c>
      <c r="G169" s="81">
        <f t="shared" si="50"/>
        <v>4800000</v>
      </c>
      <c r="H169" s="81"/>
      <c r="I169" s="81">
        <v>4800000</v>
      </c>
      <c r="J169" s="81">
        <f t="shared" si="70"/>
        <v>4800000</v>
      </c>
      <c r="K169" s="81"/>
      <c r="L169" s="81"/>
      <c r="M169" s="81"/>
      <c r="N169" s="81"/>
      <c r="O169" s="81"/>
      <c r="P169" s="81"/>
      <c r="Q169" s="81"/>
      <c r="R169" s="81"/>
      <c r="S169" s="81"/>
    </row>
    <row r="170" spans="1:19" s="21" customFormat="1" ht="18.75" customHeight="1" x14ac:dyDescent="0.3">
      <c r="A170" s="80"/>
      <c r="B170" s="80"/>
      <c r="C170" s="80"/>
      <c r="D170" s="80">
        <v>7049</v>
      </c>
      <c r="E170" s="80" t="s">
        <v>274</v>
      </c>
      <c r="F170" s="81">
        <f t="shared" si="49"/>
        <v>14560000</v>
      </c>
      <c r="G170" s="81">
        <f t="shared" si="50"/>
        <v>14560000</v>
      </c>
      <c r="H170" s="81"/>
      <c r="I170" s="81">
        <v>14560000</v>
      </c>
      <c r="J170" s="81">
        <f t="shared" si="70"/>
        <v>14560000</v>
      </c>
      <c r="K170" s="81"/>
      <c r="L170" s="81" t="s">
        <v>250</v>
      </c>
      <c r="M170" s="81" t="s">
        <v>250</v>
      </c>
      <c r="N170" s="81"/>
      <c r="O170" s="81"/>
      <c r="P170" s="81"/>
      <c r="Q170" s="81"/>
      <c r="R170" s="81"/>
      <c r="S170" s="81"/>
    </row>
    <row r="171" spans="1:19" s="21" customFormat="1" ht="18.75" hidden="1" customHeight="1" x14ac:dyDescent="0.3">
      <c r="A171" s="78"/>
      <c r="B171" s="78"/>
      <c r="C171" s="78">
        <v>7050</v>
      </c>
      <c r="D171" s="78"/>
      <c r="E171" s="78" t="s">
        <v>316</v>
      </c>
      <c r="F171" s="79">
        <f t="shared" si="49"/>
        <v>0</v>
      </c>
      <c r="G171" s="79">
        <f t="shared" si="50"/>
        <v>0</v>
      </c>
      <c r="H171" s="79"/>
      <c r="I171" s="79">
        <f>I172</f>
        <v>0</v>
      </c>
      <c r="J171" s="79">
        <f>J172</f>
        <v>0</v>
      </c>
      <c r="K171" s="79"/>
      <c r="L171" s="79" t="s">
        <v>250</v>
      </c>
      <c r="M171" s="79" t="s">
        <v>250</v>
      </c>
      <c r="N171" s="79"/>
      <c r="O171" s="79"/>
      <c r="P171" s="79"/>
      <c r="Q171" s="79" t="s">
        <v>250</v>
      </c>
      <c r="R171" s="79"/>
      <c r="S171" s="79"/>
    </row>
    <row r="172" spans="1:19" s="21" customFormat="1" ht="35.25" hidden="1" customHeight="1" x14ac:dyDescent="0.3">
      <c r="A172" s="80"/>
      <c r="B172" s="80"/>
      <c r="C172" s="80"/>
      <c r="D172" s="80">
        <v>7053</v>
      </c>
      <c r="E172" s="80" t="s">
        <v>317</v>
      </c>
      <c r="F172" s="81">
        <f t="shared" si="49"/>
        <v>0</v>
      </c>
      <c r="G172" s="81">
        <f t="shared" si="50"/>
        <v>0</v>
      </c>
      <c r="H172" s="81"/>
      <c r="I172" s="81"/>
      <c r="J172" s="81">
        <f>I172</f>
        <v>0</v>
      </c>
      <c r="K172" s="81"/>
      <c r="L172" s="81" t="s">
        <v>250</v>
      </c>
      <c r="M172" s="81" t="s">
        <v>250</v>
      </c>
      <c r="N172" s="81"/>
      <c r="O172" s="81"/>
      <c r="P172" s="81"/>
      <c r="Q172" s="81" t="s">
        <v>250</v>
      </c>
      <c r="R172" s="81"/>
      <c r="S172" s="81"/>
    </row>
    <row r="173" spans="1:19" s="21" customFormat="1" ht="18.75" customHeight="1" x14ac:dyDescent="0.3">
      <c r="A173" s="78"/>
      <c r="B173" s="78"/>
      <c r="C173" s="78">
        <v>7750</v>
      </c>
      <c r="D173" s="78"/>
      <c r="E173" s="78" t="s">
        <v>318</v>
      </c>
      <c r="F173" s="79">
        <f t="shared" si="49"/>
        <v>247825500</v>
      </c>
      <c r="G173" s="79">
        <f t="shared" si="50"/>
        <v>247825500</v>
      </c>
      <c r="H173" s="79"/>
      <c r="I173" s="79">
        <f>SUM(I174:I177)</f>
        <v>247825500</v>
      </c>
      <c r="J173" s="79">
        <f>SUM(J174:J177)</f>
        <v>247825500</v>
      </c>
      <c r="K173" s="79"/>
      <c r="L173" s="79" t="s">
        <v>250</v>
      </c>
      <c r="M173" s="79" t="s">
        <v>250</v>
      </c>
      <c r="N173" s="79"/>
      <c r="O173" s="79"/>
      <c r="P173" s="79"/>
      <c r="Q173" s="79"/>
      <c r="R173" s="79"/>
      <c r="S173" s="79"/>
    </row>
    <row r="174" spans="1:19" s="21" customFormat="1" ht="18.75" customHeight="1" x14ac:dyDescent="0.3">
      <c r="A174" s="80"/>
      <c r="B174" s="80"/>
      <c r="C174" s="80"/>
      <c r="D174" s="80">
        <v>7756</v>
      </c>
      <c r="E174" s="80" t="s">
        <v>319</v>
      </c>
      <c r="F174" s="81">
        <f t="shared" si="49"/>
        <v>0</v>
      </c>
      <c r="G174" s="81">
        <f t="shared" si="50"/>
        <v>0</v>
      </c>
      <c r="H174" s="81"/>
      <c r="I174" s="81"/>
      <c r="J174" s="81">
        <f>I174</f>
        <v>0</v>
      </c>
      <c r="K174" s="81"/>
      <c r="L174" s="81"/>
      <c r="M174" s="81"/>
      <c r="N174" s="81"/>
      <c r="O174" s="81"/>
      <c r="P174" s="81"/>
      <c r="Q174" s="81"/>
      <c r="R174" s="81"/>
      <c r="S174" s="81"/>
    </row>
    <row r="175" spans="1:19" s="21" customFormat="1" ht="28.5" customHeight="1" x14ac:dyDescent="0.3">
      <c r="A175" s="80"/>
      <c r="B175" s="80"/>
      <c r="C175" s="80"/>
      <c r="D175" s="80">
        <v>7757</v>
      </c>
      <c r="E175" s="80" t="s">
        <v>320</v>
      </c>
      <c r="F175" s="81">
        <f t="shared" si="49"/>
        <v>0</v>
      </c>
      <c r="G175" s="81">
        <f t="shared" si="50"/>
        <v>0</v>
      </c>
      <c r="H175" s="81"/>
      <c r="I175" s="81">
        <v>0</v>
      </c>
      <c r="J175" s="81">
        <f t="shared" ref="J175:J177" si="71">I175</f>
        <v>0</v>
      </c>
      <c r="K175" s="81"/>
      <c r="L175" s="81" t="s">
        <v>250</v>
      </c>
      <c r="M175" s="81" t="s">
        <v>250</v>
      </c>
      <c r="N175" s="81"/>
      <c r="O175" s="81"/>
      <c r="P175" s="81"/>
      <c r="Q175" s="81"/>
      <c r="R175" s="81"/>
      <c r="S175" s="81"/>
    </row>
    <row r="176" spans="1:19" s="21" customFormat="1" ht="19.5" customHeight="1" x14ac:dyDescent="0.3">
      <c r="A176" s="80"/>
      <c r="B176" s="80"/>
      <c r="C176" s="80"/>
      <c r="D176" s="80">
        <v>7761</v>
      </c>
      <c r="E176" s="80" t="s">
        <v>328</v>
      </c>
      <c r="F176" s="81">
        <f t="shared" ref="F176:F177" si="72">I176+N176</f>
        <v>244790500</v>
      </c>
      <c r="G176" s="81">
        <f t="shared" ref="G176:G184" si="73">J176+O176</f>
        <v>244790500</v>
      </c>
      <c r="H176" s="81"/>
      <c r="I176" s="81">
        <v>244790500</v>
      </c>
      <c r="J176" s="81">
        <f t="shared" si="71"/>
        <v>244790500</v>
      </c>
      <c r="K176" s="81"/>
      <c r="L176" s="81"/>
      <c r="M176" s="81"/>
      <c r="N176" s="81"/>
      <c r="O176" s="81"/>
      <c r="P176" s="81"/>
      <c r="Q176" s="81"/>
      <c r="R176" s="81"/>
      <c r="S176" s="81"/>
    </row>
    <row r="177" spans="1:19" s="21" customFormat="1" ht="18.75" customHeight="1" x14ac:dyDescent="0.3">
      <c r="A177" s="80"/>
      <c r="B177" s="80"/>
      <c r="C177" s="80"/>
      <c r="D177" s="80">
        <v>7799</v>
      </c>
      <c r="E177" s="80" t="s">
        <v>321</v>
      </c>
      <c r="F177" s="81">
        <f t="shared" si="72"/>
        <v>3035000</v>
      </c>
      <c r="G177" s="81">
        <f t="shared" si="73"/>
        <v>3035000</v>
      </c>
      <c r="H177" s="81"/>
      <c r="I177" s="81">
        <v>3035000</v>
      </c>
      <c r="J177" s="81">
        <f t="shared" si="71"/>
        <v>3035000</v>
      </c>
      <c r="K177" s="81"/>
      <c r="L177" s="81" t="s">
        <v>250</v>
      </c>
      <c r="M177" s="81" t="s">
        <v>250</v>
      </c>
      <c r="N177" s="81"/>
      <c r="O177" s="81"/>
      <c r="P177" s="81"/>
      <c r="Q177" s="81"/>
      <c r="R177" s="81"/>
      <c r="S177" s="81"/>
    </row>
    <row r="178" spans="1:19" s="21" customFormat="1" ht="52.5" customHeight="1" x14ac:dyDescent="0.3">
      <c r="A178" s="78"/>
      <c r="B178" s="78"/>
      <c r="C178" s="78">
        <v>7850</v>
      </c>
      <c r="D178" s="78"/>
      <c r="E178" s="78" t="s">
        <v>322</v>
      </c>
      <c r="F178" s="79">
        <f>I178+N178</f>
        <v>54935000</v>
      </c>
      <c r="G178" s="79">
        <f t="shared" si="73"/>
        <v>54935000</v>
      </c>
      <c r="H178" s="79"/>
      <c r="I178" s="79">
        <f>SUM(I179:I182)</f>
        <v>54935000</v>
      </c>
      <c r="J178" s="79">
        <f>SUM(J179:J182)</f>
        <v>54935000</v>
      </c>
      <c r="K178" s="79"/>
      <c r="L178" s="79" t="s">
        <v>250</v>
      </c>
      <c r="M178" s="79" t="s">
        <v>250</v>
      </c>
      <c r="N178" s="79"/>
      <c r="O178" s="79"/>
      <c r="P178" s="79"/>
      <c r="Q178" s="79"/>
      <c r="R178" s="79"/>
      <c r="S178" s="79"/>
    </row>
    <row r="179" spans="1:19" s="21" customFormat="1" ht="17.399999999999999" customHeight="1" x14ac:dyDescent="0.3">
      <c r="A179" s="80"/>
      <c r="B179" s="80"/>
      <c r="C179" s="80"/>
      <c r="D179" s="80">
        <v>7852</v>
      </c>
      <c r="E179" s="80" t="s">
        <v>367</v>
      </c>
      <c r="F179" s="81">
        <f>I179</f>
        <v>43105000</v>
      </c>
      <c r="G179" s="81">
        <f t="shared" si="73"/>
        <v>43105000</v>
      </c>
      <c r="H179" s="81"/>
      <c r="I179" s="81">
        <v>43105000</v>
      </c>
      <c r="J179" s="81">
        <f>I179</f>
        <v>43105000</v>
      </c>
      <c r="K179" s="81"/>
      <c r="L179" s="81"/>
      <c r="M179" s="81"/>
      <c r="N179" s="81"/>
      <c r="O179" s="81"/>
      <c r="P179" s="81"/>
      <c r="Q179" s="81"/>
      <c r="R179" s="81"/>
      <c r="S179" s="81"/>
    </row>
    <row r="180" spans="1:19" s="21" customFormat="1" ht="35.4" customHeight="1" x14ac:dyDescent="0.3">
      <c r="A180" s="78"/>
      <c r="B180" s="78"/>
      <c r="C180" s="78"/>
      <c r="D180" s="80">
        <v>7853</v>
      </c>
      <c r="E180" s="80" t="s">
        <v>363</v>
      </c>
      <c r="F180" s="81">
        <f>G180</f>
        <v>6300000</v>
      </c>
      <c r="G180" s="81">
        <f t="shared" si="73"/>
        <v>6300000</v>
      </c>
      <c r="H180" s="81"/>
      <c r="I180" s="81">
        <v>6300000</v>
      </c>
      <c r="J180" s="81">
        <f>I180</f>
        <v>6300000</v>
      </c>
      <c r="K180" s="79"/>
      <c r="L180" s="79"/>
      <c r="M180" s="79"/>
      <c r="N180" s="79"/>
      <c r="O180" s="79"/>
      <c r="P180" s="79"/>
      <c r="Q180" s="79"/>
      <c r="R180" s="79"/>
      <c r="S180" s="79"/>
    </row>
    <row r="181" spans="1:19" s="21" customFormat="1" ht="61.2" customHeight="1" x14ac:dyDescent="0.3">
      <c r="A181" s="80"/>
      <c r="B181" s="80"/>
      <c r="C181" s="80"/>
      <c r="D181" s="80">
        <v>7854</v>
      </c>
      <c r="E181" s="80" t="s">
        <v>368</v>
      </c>
      <c r="F181" s="81">
        <f t="shared" ref="F181:F184" si="74">I181+N181</f>
        <v>3940000</v>
      </c>
      <c r="G181" s="81">
        <f t="shared" si="73"/>
        <v>3940000</v>
      </c>
      <c r="H181" s="81"/>
      <c r="I181" s="81">
        <v>3940000</v>
      </c>
      <c r="J181" s="81">
        <f>I181</f>
        <v>3940000</v>
      </c>
      <c r="K181" s="81"/>
      <c r="L181" s="81" t="s">
        <v>250</v>
      </c>
      <c r="M181" s="81" t="s">
        <v>250</v>
      </c>
      <c r="N181" s="81"/>
      <c r="O181" s="81"/>
      <c r="P181" s="81"/>
      <c r="Q181" s="81"/>
      <c r="R181" s="81"/>
      <c r="S181" s="81"/>
    </row>
    <row r="182" spans="1:19" s="21" customFormat="1" ht="29.4" customHeight="1" x14ac:dyDescent="0.3">
      <c r="A182" s="80"/>
      <c r="B182" s="80"/>
      <c r="C182" s="80"/>
      <c r="D182" s="80">
        <v>7899</v>
      </c>
      <c r="E182" s="80" t="s">
        <v>364</v>
      </c>
      <c r="F182" s="81">
        <f>G182</f>
        <v>1590000</v>
      </c>
      <c r="G182" s="81">
        <f t="shared" si="73"/>
        <v>1590000</v>
      </c>
      <c r="H182" s="81"/>
      <c r="I182" s="81">
        <v>1590000</v>
      </c>
      <c r="J182" s="81">
        <f>I182</f>
        <v>1590000</v>
      </c>
      <c r="K182" s="81"/>
      <c r="L182" s="81"/>
      <c r="M182" s="81"/>
      <c r="N182" s="81"/>
      <c r="O182" s="81"/>
      <c r="P182" s="81"/>
      <c r="Q182" s="81"/>
      <c r="R182" s="81"/>
      <c r="S182" s="81"/>
    </row>
    <row r="183" spans="1:19" s="23" customFormat="1" ht="33" customHeight="1" x14ac:dyDescent="0.3">
      <c r="A183" s="78"/>
      <c r="B183" s="78"/>
      <c r="C183" s="78">
        <v>8000</v>
      </c>
      <c r="D183" s="78"/>
      <c r="E183" s="78" t="s">
        <v>355</v>
      </c>
      <c r="F183" s="79">
        <f t="shared" si="74"/>
        <v>387713000</v>
      </c>
      <c r="G183" s="79">
        <f t="shared" si="73"/>
        <v>387713000</v>
      </c>
      <c r="H183" s="79"/>
      <c r="I183" s="79">
        <f>I184</f>
        <v>387713000</v>
      </c>
      <c r="J183" s="79">
        <f>J184</f>
        <v>387713000</v>
      </c>
      <c r="K183" s="79"/>
      <c r="L183" s="79"/>
      <c r="M183" s="79"/>
      <c r="N183" s="79"/>
      <c r="O183" s="79"/>
      <c r="P183" s="79"/>
      <c r="Q183" s="79"/>
      <c r="R183" s="79"/>
      <c r="S183" s="79"/>
    </row>
    <row r="184" spans="1:19" s="21" customFormat="1" ht="20.25" customHeight="1" x14ac:dyDescent="0.3">
      <c r="A184" s="80"/>
      <c r="B184" s="107"/>
      <c r="C184" s="107"/>
      <c r="D184" s="107">
        <v>8006</v>
      </c>
      <c r="E184" s="107" t="s">
        <v>353</v>
      </c>
      <c r="F184" s="108">
        <f t="shared" si="74"/>
        <v>387713000</v>
      </c>
      <c r="G184" s="108">
        <f t="shared" si="73"/>
        <v>387713000</v>
      </c>
      <c r="H184" s="108"/>
      <c r="I184" s="108">
        <v>387713000</v>
      </c>
      <c r="J184" s="108">
        <f>I184</f>
        <v>387713000</v>
      </c>
      <c r="K184" s="108"/>
      <c r="L184" s="108"/>
      <c r="M184" s="108"/>
      <c r="N184" s="108"/>
      <c r="O184" s="108"/>
      <c r="P184" s="108"/>
      <c r="Q184" s="108"/>
      <c r="R184" s="108"/>
      <c r="S184" s="108"/>
    </row>
    <row r="185" spans="1:19" s="21" customFormat="1" ht="21" customHeight="1" x14ac:dyDescent="0.3">
      <c r="A185" s="98"/>
      <c r="B185" s="114" t="s">
        <v>358</v>
      </c>
      <c r="C185" s="114"/>
      <c r="D185" s="115"/>
      <c r="E185" s="115" t="s">
        <v>359</v>
      </c>
      <c r="F185" s="116">
        <f>SUM(F186:F192)/2</f>
        <v>276800000</v>
      </c>
      <c r="G185" s="116">
        <f>SUM(G186:G192)/2</f>
        <v>276800000</v>
      </c>
      <c r="H185" s="116"/>
      <c r="I185" s="116">
        <f>I186+I189+I191</f>
        <v>276800000</v>
      </c>
      <c r="J185" s="116">
        <f>J186+J189+J191</f>
        <v>276800000</v>
      </c>
      <c r="K185" s="117"/>
      <c r="L185" s="117"/>
      <c r="M185" s="117"/>
      <c r="N185" s="117"/>
      <c r="O185" s="117"/>
      <c r="P185" s="117"/>
      <c r="Q185" s="117"/>
      <c r="R185" s="117"/>
      <c r="S185" s="117"/>
    </row>
    <row r="186" spans="1:19" s="21" customFormat="1" ht="21" customHeight="1" x14ac:dyDescent="0.3">
      <c r="A186" s="98"/>
      <c r="B186" s="109"/>
      <c r="C186" s="110">
        <v>6650</v>
      </c>
      <c r="D186" s="109"/>
      <c r="E186" s="111" t="s">
        <v>369</v>
      </c>
      <c r="F186" s="112">
        <f>F187+F188</f>
        <v>28280000</v>
      </c>
      <c r="G186" s="112">
        <f>G187+G188</f>
        <v>28280000</v>
      </c>
      <c r="H186" s="112"/>
      <c r="I186" s="112">
        <f>I187+I188</f>
        <v>28280000</v>
      </c>
      <c r="J186" s="112">
        <f>J187+J188</f>
        <v>28280000</v>
      </c>
      <c r="K186" s="113"/>
      <c r="L186" s="113"/>
      <c r="M186" s="113"/>
      <c r="N186" s="113"/>
      <c r="O186" s="113"/>
      <c r="P186" s="113"/>
      <c r="Q186" s="113"/>
      <c r="R186" s="113"/>
      <c r="S186" s="113"/>
    </row>
    <row r="187" spans="1:19" s="21" customFormat="1" ht="26.4" customHeight="1" x14ac:dyDescent="0.3">
      <c r="A187" s="98"/>
      <c r="B187" s="109"/>
      <c r="C187" s="119"/>
      <c r="D187" s="109">
        <v>6655</v>
      </c>
      <c r="E187" s="109" t="s">
        <v>370</v>
      </c>
      <c r="F187" s="113">
        <f>I187</f>
        <v>10000000</v>
      </c>
      <c r="G187" s="113">
        <f>F187</f>
        <v>10000000</v>
      </c>
      <c r="H187" s="113"/>
      <c r="I187" s="113">
        <v>10000000</v>
      </c>
      <c r="J187" s="113">
        <f>I187</f>
        <v>10000000</v>
      </c>
      <c r="K187" s="113"/>
      <c r="L187" s="113"/>
      <c r="M187" s="113"/>
      <c r="N187" s="113"/>
      <c r="O187" s="113"/>
      <c r="P187" s="113"/>
      <c r="Q187" s="113"/>
      <c r="R187" s="113"/>
      <c r="S187" s="113"/>
    </row>
    <row r="188" spans="1:19" s="21" customFormat="1" ht="26.4" customHeight="1" x14ac:dyDescent="0.3">
      <c r="A188" s="98"/>
      <c r="B188" s="109"/>
      <c r="C188" s="119"/>
      <c r="D188" s="109">
        <v>6699</v>
      </c>
      <c r="E188" s="109" t="s">
        <v>44</v>
      </c>
      <c r="F188" s="113">
        <f>I188</f>
        <v>18280000</v>
      </c>
      <c r="G188" s="113">
        <f>F188</f>
        <v>18280000</v>
      </c>
      <c r="H188" s="113"/>
      <c r="I188" s="113">
        <v>18280000</v>
      </c>
      <c r="J188" s="113">
        <f>I188</f>
        <v>18280000</v>
      </c>
      <c r="K188" s="113"/>
      <c r="L188" s="113"/>
      <c r="M188" s="113"/>
      <c r="N188" s="113"/>
      <c r="O188" s="113"/>
      <c r="P188" s="113"/>
      <c r="Q188" s="113"/>
      <c r="R188" s="113"/>
      <c r="S188" s="113"/>
    </row>
    <row r="189" spans="1:19" s="23" customFormat="1" ht="26.4" customHeight="1" x14ac:dyDescent="0.3">
      <c r="A189" s="118"/>
      <c r="B189" s="111"/>
      <c r="C189" s="110">
        <v>6750</v>
      </c>
      <c r="D189" s="111"/>
      <c r="E189" s="111" t="s">
        <v>360</v>
      </c>
      <c r="F189" s="112">
        <f>F190</f>
        <v>9040000</v>
      </c>
      <c r="G189" s="112">
        <f>G190</f>
        <v>9040000</v>
      </c>
      <c r="H189" s="112"/>
      <c r="I189" s="112">
        <f>I190</f>
        <v>9040000</v>
      </c>
      <c r="J189" s="112">
        <f>J190</f>
        <v>9040000</v>
      </c>
      <c r="K189" s="112"/>
      <c r="L189" s="112"/>
      <c r="M189" s="112"/>
      <c r="N189" s="112"/>
      <c r="O189" s="112"/>
      <c r="P189" s="112"/>
      <c r="Q189" s="112"/>
      <c r="R189" s="112"/>
      <c r="S189" s="112"/>
    </row>
    <row r="190" spans="1:19" s="21" customFormat="1" ht="26.4" customHeight="1" x14ac:dyDescent="0.3">
      <c r="A190" s="98"/>
      <c r="B190" s="109"/>
      <c r="C190" s="119"/>
      <c r="D190" s="80">
        <v>6758</v>
      </c>
      <c r="E190" s="80" t="s">
        <v>361</v>
      </c>
      <c r="F190" s="81">
        <f>I190</f>
        <v>9040000</v>
      </c>
      <c r="G190" s="81">
        <f>F190</f>
        <v>9040000</v>
      </c>
      <c r="H190" s="81"/>
      <c r="I190" s="81">
        <v>9040000</v>
      </c>
      <c r="J190" s="81">
        <f>I190</f>
        <v>9040000</v>
      </c>
      <c r="K190" s="113"/>
      <c r="L190" s="113"/>
      <c r="M190" s="113"/>
      <c r="N190" s="113"/>
      <c r="O190" s="113"/>
      <c r="P190" s="113"/>
      <c r="Q190" s="113"/>
      <c r="R190" s="113"/>
      <c r="S190" s="113"/>
    </row>
    <row r="191" spans="1:19" s="23" customFormat="1" ht="32.4" customHeight="1" x14ac:dyDescent="0.3">
      <c r="A191" s="118"/>
      <c r="B191" s="111"/>
      <c r="C191" s="110">
        <v>7000</v>
      </c>
      <c r="D191" s="111"/>
      <c r="E191" s="111" t="s">
        <v>371</v>
      </c>
      <c r="F191" s="112">
        <f>F192</f>
        <v>239480000</v>
      </c>
      <c r="G191" s="112">
        <f>G192</f>
        <v>239480000</v>
      </c>
      <c r="H191" s="112"/>
      <c r="I191" s="112">
        <f>I192</f>
        <v>239480000</v>
      </c>
      <c r="J191" s="112">
        <f>J192</f>
        <v>239480000</v>
      </c>
      <c r="K191" s="112"/>
      <c r="L191" s="112"/>
      <c r="M191" s="112"/>
      <c r="N191" s="112"/>
      <c r="O191" s="112"/>
      <c r="P191" s="112"/>
      <c r="Q191" s="112"/>
      <c r="R191" s="112"/>
      <c r="S191" s="112"/>
    </row>
    <row r="192" spans="1:19" s="21" customFormat="1" ht="30.6" customHeight="1" x14ac:dyDescent="0.3">
      <c r="A192" s="98"/>
      <c r="B192" s="109"/>
      <c r="C192" s="119"/>
      <c r="D192" s="109">
        <v>7012</v>
      </c>
      <c r="E192" s="109" t="s">
        <v>372</v>
      </c>
      <c r="F192" s="113">
        <f>I192</f>
        <v>239480000</v>
      </c>
      <c r="G192" s="113">
        <f>F192</f>
        <v>239480000</v>
      </c>
      <c r="H192" s="113"/>
      <c r="I192" s="113">
        <v>239480000</v>
      </c>
      <c r="J192" s="113">
        <f>I192</f>
        <v>239480000</v>
      </c>
      <c r="K192" s="113"/>
      <c r="L192" s="113"/>
      <c r="M192" s="113"/>
      <c r="N192" s="113"/>
      <c r="O192" s="113"/>
      <c r="P192" s="113"/>
      <c r="Q192" s="113"/>
      <c r="R192" s="113"/>
      <c r="S192" s="113"/>
    </row>
    <row r="193" spans="1:19" s="21" customFormat="1" ht="21" customHeight="1" x14ac:dyDescent="0.3">
      <c r="A193" s="98"/>
      <c r="B193" s="105"/>
      <c r="C193" s="105"/>
      <c r="D193" s="105"/>
      <c r="E193" s="105"/>
      <c r="F193" s="106"/>
      <c r="G193" s="106"/>
      <c r="H193" s="106"/>
      <c r="I193" s="106"/>
      <c r="J193" s="106"/>
      <c r="K193" s="106"/>
      <c r="L193" s="106"/>
      <c r="M193" s="106"/>
      <c r="N193" s="106"/>
      <c r="O193" s="106"/>
      <c r="P193" s="106"/>
      <c r="Q193" s="106"/>
      <c r="R193" s="106"/>
      <c r="S193" s="106"/>
    </row>
    <row r="194" spans="1:19" s="88" customFormat="1" ht="19.5" customHeight="1" x14ac:dyDescent="0.3">
      <c r="A194" s="85"/>
      <c r="B194" s="85"/>
      <c r="C194" s="85"/>
      <c r="D194" s="85"/>
      <c r="E194" s="86" t="s">
        <v>346</v>
      </c>
      <c r="F194" s="87">
        <f>F8+F96+F185</f>
        <v>9703936361</v>
      </c>
      <c r="G194" s="87">
        <f>G8+G96+G185</f>
        <v>9703936361</v>
      </c>
      <c r="H194" s="87"/>
      <c r="I194" s="87">
        <f>I8+I96+I185</f>
        <v>9703936361</v>
      </c>
      <c r="J194" s="87">
        <f t="shared" ref="J194:S194" si="75">J8+J96+J185</f>
        <v>9703936361</v>
      </c>
      <c r="K194" s="87">
        <f t="shared" si="75"/>
        <v>0</v>
      </c>
      <c r="L194" s="87">
        <f t="shared" si="75"/>
        <v>0</v>
      </c>
      <c r="M194" s="87">
        <f t="shared" si="75"/>
        <v>0</v>
      </c>
      <c r="N194" s="87">
        <f t="shared" si="75"/>
        <v>0</v>
      </c>
      <c r="O194" s="87">
        <f t="shared" si="75"/>
        <v>0</v>
      </c>
      <c r="P194" s="87">
        <f t="shared" si="75"/>
        <v>0</v>
      </c>
      <c r="Q194" s="87">
        <f t="shared" si="75"/>
        <v>0</v>
      </c>
      <c r="R194" s="87">
        <f t="shared" si="75"/>
        <v>0</v>
      </c>
      <c r="S194" s="87">
        <f t="shared" si="75"/>
        <v>0</v>
      </c>
    </row>
    <row r="196" spans="1:19" x14ac:dyDescent="0.3">
      <c r="F196" s="93"/>
      <c r="G196" s="93"/>
      <c r="I196" s="93"/>
      <c r="L196" s="89"/>
      <c r="M196" s="89"/>
      <c r="N196" s="89"/>
      <c r="O196" s="89"/>
      <c r="P196" s="89"/>
    </row>
    <row r="197" spans="1:19" x14ac:dyDescent="0.3">
      <c r="F197" s="93"/>
      <c r="G197" s="93"/>
      <c r="I197" s="93"/>
      <c r="L197" s="89"/>
      <c r="M197" s="89"/>
      <c r="N197" s="89"/>
      <c r="O197" s="89"/>
      <c r="P197" s="89"/>
    </row>
  </sheetData>
  <autoFilter ref="A7:S194"/>
  <mergeCells count="10">
    <mergeCell ref="A4:A6"/>
    <mergeCell ref="B4:B6"/>
    <mergeCell ref="C4:C6"/>
    <mergeCell ref="D4:D6"/>
    <mergeCell ref="E4:E6"/>
    <mergeCell ref="F4:H5"/>
    <mergeCell ref="I4:M4"/>
    <mergeCell ref="N4:P5"/>
    <mergeCell ref="Q4:S5"/>
    <mergeCell ref="I5:K5"/>
  </mergeCells>
  <pageMargins left="0.39370078740157483" right="0.19685039370078741" top="0.23622047244094491" bottom="0.23622047244094491" header="0.23622047244094491" footer="0.19685039370078741"/>
  <pageSetup paperSize="9" scale="85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2b</vt:lpstr>
      <vt:lpstr>2c-TH</vt:lpstr>
      <vt:lpstr>2c-CHI TIET</vt:lpstr>
      <vt:lpstr>'2b'!chuong_pl_13</vt:lpstr>
      <vt:lpstr>'2b'!chuong_pl_13_name</vt:lpstr>
      <vt:lpstr>'2b'!chuong_pl_13_name_name</vt:lpstr>
      <vt:lpstr>'2c-TH'!chuong_pl_14</vt:lpstr>
      <vt:lpstr>'2c-TH'!chuong_pl_14_name</vt:lpstr>
      <vt:lpstr>'2c-TH'!chuong_pl_14_name_name</vt:lpstr>
      <vt:lpstr>'2b'!Print_Titles</vt:lpstr>
      <vt:lpstr>'2c-CHI TIET'!Print_Titles</vt:lpstr>
      <vt:lpstr>'2c-TH'!Print_Titles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2021-10-05T01:28:56Z</cp:lastPrinted>
  <dcterms:created xsi:type="dcterms:W3CDTF">2019-05-13T01:36:40Z</dcterms:created>
  <dcterms:modified xsi:type="dcterms:W3CDTF">2021-10-05T07:21:12Z</dcterms:modified>
</cp:coreProperties>
</file>